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tabRatio="727" activeTab="0"/>
  </bookViews>
  <sheets>
    <sheet name="Stan I-VIII 2018" sheetId="1" r:id="rId1"/>
    <sheet name="Bezrobotni w szczeg. syt." sheetId="2" r:id="rId2"/>
    <sheet name="Dynamika 2018" sheetId="3" r:id="rId3"/>
    <sheet name="Stopa bezrobocia 2018" sheetId="4" r:id="rId4"/>
    <sheet name="struktura VIII 2018" sheetId="5" r:id="rId5"/>
    <sheet name="struktura 2018-2017" sheetId="6" r:id="rId6"/>
  </sheets>
  <definedNames>
    <definedName name="_xlnm.Print_Area" localSheetId="1">'Bezrobotni w szczeg. syt.'!$A$1:$M$20</definedName>
    <definedName name="_xlnm.Print_Area" localSheetId="0">'Stan I-VIII 2018'!$A$1:$F$33</definedName>
  </definedNames>
  <calcPr fullCalcOnLoad="1"/>
</workbook>
</file>

<file path=xl/sharedStrings.xml><?xml version="1.0" encoding="utf-8"?>
<sst xmlns="http://schemas.openxmlformats.org/spreadsheetml/2006/main" count="209" uniqueCount="121">
  <si>
    <t>Miesiąc</t>
  </si>
  <si>
    <t xml:space="preserve">Liczba  bezrobotnych </t>
  </si>
  <si>
    <t>ogółem</t>
  </si>
  <si>
    <t>z prawem                          do zasiłku</t>
  </si>
  <si>
    <t>Gmina</t>
  </si>
  <si>
    <t>Janowice Wielkie</t>
  </si>
  <si>
    <t>Jeżów Sudecki</t>
  </si>
  <si>
    <t>Karpacz</t>
  </si>
  <si>
    <t>Kowary</t>
  </si>
  <si>
    <t>Mysłakowice</t>
  </si>
  <si>
    <t>Piechowice</t>
  </si>
  <si>
    <t>Podgórzyn</t>
  </si>
  <si>
    <t>Stara Kamienica</t>
  </si>
  <si>
    <t>Szklarska Poręba</t>
  </si>
  <si>
    <t>Jelenia Góra</t>
  </si>
  <si>
    <t>Powiatowy Urząd Pracy Jelenia Góra</t>
  </si>
  <si>
    <t xml:space="preserve">POLSKA </t>
  </si>
  <si>
    <t xml:space="preserve"> Jelenia Góra</t>
  </si>
  <si>
    <t>Powiatowy                  Urząd Pracy                   Jelenia Góra</t>
  </si>
  <si>
    <t>GMINA</t>
  </si>
  <si>
    <t>z prawem                do zasiłku</t>
  </si>
  <si>
    <t>bezrobotni                ogółem</t>
  </si>
  <si>
    <t>z prawem              do zasiłku</t>
  </si>
  <si>
    <t>POWIAT JELENIOGÓRSKI</t>
  </si>
  <si>
    <t>JELENIA GÓRA</t>
  </si>
  <si>
    <t>POWIATOWY URZĄD PRACY                        w JELENIEJ GÓRZE</t>
  </si>
  <si>
    <t>Tabela nr 1</t>
  </si>
  <si>
    <t>Tabela nr 3</t>
  </si>
  <si>
    <t>Tabela nr 4</t>
  </si>
  <si>
    <t>JELENIA  GÓRA   -    liczba bezrobotnych</t>
  </si>
  <si>
    <t>POWIAT JELENIOGÓRSKI  -  liczba bezrobotnych</t>
  </si>
  <si>
    <t>PUP</t>
  </si>
  <si>
    <t xml:space="preserve">powiat jeleniogórski </t>
  </si>
  <si>
    <t>%</t>
  </si>
  <si>
    <t>do 1 miesiąca</t>
  </si>
  <si>
    <t>1 - 3 miesiące</t>
  </si>
  <si>
    <t>3 - 6 miesięcy</t>
  </si>
  <si>
    <t>6 - 12 miesięcy</t>
  </si>
  <si>
    <t xml:space="preserve">12 - 24 miesiące </t>
  </si>
  <si>
    <t>powyżej 24 miesięcy</t>
  </si>
  <si>
    <t>Tabela nr 5</t>
  </si>
  <si>
    <t>18 - 24 lata</t>
  </si>
  <si>
    <t>25 - 34 lata</t>
  </si>
  <si>
    <t>35 - 44 lata</t>
  </si>
  <si>
    <t>45 - 54 lata</t>
  </si>
  <si>
    <t>powyżej 55 lat</t>
  </si>
  <si>
    <t>wyższe</t>
  </si>
  <si>
    <t>policealne i średnie zawodowe</t>
  </si>
  <si>
    <t>średnie ogólnokształcące</t>
  </si>
  <si>
    <t>zasadnicze zawodowe</t>
  </si>
  <si>
    <t>gimnazjalne i poniżej</t>
  </si>
  <si>
    <t>bez stażu</t>
  </si>
  <si>
    <t>do 1 roku</t>
  </si>
  <si>
    <t>1 - 5 lat</t>
  </si>
  <si>
    <t>5 - 10 lat</t>
  </si>
  <si>
    <t>10 - 20 lat</t>
  </si>
  <si>
    <t>20 - 30 lat</t>
  </si>
  <si>
    <t>30 lat i więcej</t>
  </si>
  <si>
    <t>Tabela nr 6</t>
  </si>
  <si>
    <t>GMINY</t>
  </si>
  <si>
    <t>powiat jeleniogórski</t>
  </si>
  <si>
    <t>województwo  dolnośląskie</t>
  </si>
  <si>
    <t>kobiety</t>
  </si>
  <si>
    <t>z prawem do zasiłku</t>
  </si>
  <si>
    <t>długotrwale bezrobotne</t>
  </si>
  <si>
    <t>powyżej          50 roku             życia</t>
  </si>
  <si>
    <t>korzystający ze świadczeń  pomocy społecznej</t>
  </si>
  <si>
    <t>posiadający co najmniej jedno dziecko do 6 roku życia</t>
  </si>
  <si>
    <t>posiadający co najmniej jedno dziecko niepełnosprawne do 18 roku życia</t>
  </si>
  <si>
    <t>niepełno-sprawni</t>
  </si>
  <si>
    <t>Tabela nr 2</t>
  </si>
  <si>
    <t>do 30 roku           życia</t>
  </si>
  <si>
    <t>w tym do 25 roku           życia</t>
  </si>
  <si>
    <t>grupy wieku</t>
  </si>
  <si>
    <t>wykształcenie</t>
  </si>
  <si>
    <t>staż pracy</t>
  </si>
  <si>
    <t>czas pozostawania bez pracy</t>
  </si>
  <si>
    <r>
      <t xml:space="preserve">Liczba bezrobotnych ogółem oraz dynamika bezrobocia                                    </t>
    </r>
    <r>
      <rPr>
        <b/>
        <i/>
        <sz val="15"/>
        <rFont val="Times New Roman"/>
        <family val="1"/>
      </rPr>
      <t xml:space="preserve"> Powiatowy Urząd Pracy w Jeleniej Górze</t>
    </r>
  </si>
  <si>
    <t>Bezrobotni będący w szczególnej sytuacji na rynku pracy*</t>
  </si>
  <si>
    <t>* liczb nie sumuje się</t>
  </si>
  <si>
    <t>w tym z prawem do zasiłku</t>
  </si>
  <si>
    <t>data</t>
  </si>
  <si>
    <t xml:space="preserve"> %</t>
  </si>
  <si>
    <t xml:space="preserve">     ogółem            </t>
  </si>
  <si>
    <t xml:space="preserve">ogółem           </t>
  </si>
  <si>
    <t xml:space="preserve">w tym z prawem do zasiłku    </t>
  </si>
  <si>
    <t>31 XII 2016</t>
  </si>
  <si>
    <t>w tym z prawem                                              do zasiłku</t>
  </si>
  <si>
    <t>bezrobotni ogółem</t>
  </si>
  <si>
    <t>w tym z prawem                                                do zasiłku</t>
  </si>
  <si>
    <t>Liczba bezrobotnych ogółem oraz w szczególnej sytuacji na rynku pracy w Jeleniej Górze                                                                  i gminach powiatu jeleniogórskiego</t>
  </si>
  <si>
    <t>osoby będące         w szczególnej sytuacji na            rynku pracy</t>
  </si>
  <si>
    <t>31 XII 2017</t>
  </si>
  <si>
    <t>Liczba bezrobotnych ogółem oraz dynamika bezrobocia</t>
  </si>
  <si>
    <t>Dynamika                                          31 XII 2017 = 100%</t>
  </si>
  <si>
    <t>31 I 2018</t>
  </si>
  <si>
    <t xml:space="preserve">Bezrobotni zarejestrowani                            wg stanu na  31 XII 2017 r. </t>
  </si>
  <si>
    <t>Dynamika XII/2017 = 100 %</t>
  </si>
  <si>
    <t xml:space="preserve">Stopa bezrobocia w grudniu 2017 roku i w poszczególnych miesiącach 2018 roku                                                                           </t>
  </si>
  <si>
    <t>28 II 2018</t>
  </si>
  <si>
    <t>31 III 2018</t>
  </si>
  <si>
    <t>30 IV 2018</t>
  </si>
  <si>
    <t>31 V 2018</t>
  </si>
  <si>
    <t>30 VI 2018</t>
  </si>
  <si>
    <t>31 VII 2018</t>
  </si>
  <si>
    <t>31 VIII 2018</t>
  </si>
  <si>
    <t>30 IX 2018</t>
  </si>
  <si>
    <t>31 X 2018</t>
  </si>
  <si>
    <t>30 XI 2018</t>
  </si>
  <si>
    <t>31 XII 2018</t>
  </si>
  <si>
    <t xml:space="preserve">stopa bezrobocia % </t>
  </si>
  <si>
    <t>stopa bezrobocia %</t>
  </si>
  <si>
    <t>Struktura bezrobotnych według czasu pozostawania bez pracy -  stan na 31 grudnia  2017 r.</t>
  </si>
  <si>
    <t>Stopa bezrobocia   -  stan na koniec lipca 2018 r.</t>
  </si>
  <si>
    <t>Liczba bezrobotnych                                         stan na 31 VIII 2018 r.</t>
  </si>
  <si>
    <r>
      <t>Wolne miejsca</t>
    </r>
    <r>
      <rPr>
        <b/>
        <sz val="9"/>
        <rFont val="Times New Roman"/>
        <family val="1"/>
      </rPr>
      <t xml:space="preserve"> </t>
    </r>
    <r>
      <rPr>
        <b/>
        <sz val="10"/>
        <rFont val="Times New Roman"/>
        <family val="1"/>
      </rPr>
      <t>pracy i miejsca</t>
    </r>
    <r>
      <rPr>
        <b/>
        <sz val="9"/>
        <rFont val="Times New Roman"/>
        <family val="1"/>
      </rPr>
      <t xml:space="preserve"> </t>
    </r>
    <r>
      <rPr>
        <b/>
        <sz val="10"/>
        <rFont val="Times New Roman"/>
        <family val="1"/>
      </rPr>
      <t>aktywizacji zawodowej</t>
    </r>
    <r>
      <rPr>
        <b/>
        <sz val="9"/>
        <rFont val="Times New Roman"/>
        <family val="1"/>
      </rPr>
      <t xml:space="preserve">                            </t>
    </r>
    <r>
      <rPr>
        <b/>
        <sz val="10"/>
        <rFont val="Times New Roman"/>
        <family val="1"/>
      </rPr>
      <t xml:space="preserve">  I-VIII  2018  </t>
    </r>
    <r>
      <rPr>
        <b/>
        <sz val="9"/>
        <rFont val="Times New Roman"/>
        <family val="1"/>
      </rPr>
      <t xml:space="preserve">           </t>
    </r>
  </si>
  <si>
    <r>
      <t xml:space="preserve">Podejmujący                pracę   </t>
    </r>
    <r>
      <rPr>
        <b/>
        <sz val="10"/>
        <rFont val="Times New Roman"/>
        <family val="1"/>
      </rPr>
      <t xml:space="preserve">                     </t>
    </r>
    <r>
      <rPr>
        <b/>
        <sz val="11"/>
        <rFont val="Times New Roman"/>
        <family val="1"/>
      </rPr>
      <t xml:space="preserve">  w okresie                     I-VIII 2018 </t>
    </r>
  </si>
  <si>
    <t>Bezrobotni  zarejestrowani                                        stan na  31 VIII 2018 r.</t>
  </si>
  <si>
    <t>Bezrobotni zarejestrowani                                     wg stanu na  31 VIII 2018 r.</t>
  </si>
  <si>
    <t xml:space="preserve">Struktura bezrobotnych według wieku, poziomu wykształcenia, stażu pracy,                                              wg stanu na 31 sierpnia 2018 r. </t>
  </si>
  <si>
    <t>Struktura bezrobotnych według czasu pozostawania bez pracy                                                                                          wg stanu na 31 sierpnia 2018 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</si>
</sst>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#,##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70">
    <font>
      <sz val="10"/>
      <name val="Arial CE"/>
      <family val="0"/>
    </font>
    <font>
      <sz val="10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b/>
      <i/>
      <sz val="15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Arial"/>
      <family val="0"/>
    </font>
    <font>
      <b/>
      <sz val="16"/>
      <name val="Times New Roman"/>
      <family val="1"/>
    </font>
    <font>
      <b/>
      <sz val="12"/>
      <color indexed="17"/>
      <name val="Times New Roman"/>
      <family val="1"/>
    </font>
    <font>
      <b/>
      <sz val="13"/>
      <name val="Times New Roman"/>
      <family val="1"/>
    </font>
    <font>
      <b/>
      <sz val="9"/>
      <name val="Times New Roman"/>
      <family val="1"/>
    </font>
    <font>
      <sz val="11"/>
      <name val="Arial CE"/>
      <family val="2"/>
    </font>
    <font>
      <b/>
      <sz val="14"/>
      <color indexed="17"/>
      <name val="Arial CE"/>
      <family val="2"/>
    </font>
    <font>
      <sz val="8"/>
      <name val="Times New Roman"/>
      <family val="1"/>
    </font>
    <font>
      <b/>
      <sz val="16"/>
      <color indexed="17"/>
      <name val="Times New Roman"/>
      <family val="1"/>
    </font>
    <font>
      <sz val="12"/>
      <name val="Times New Roman"/>
      <family val="1"/>
    </font>
    <font>
      <b/>
      <sz val="16"/>
      <name val="Arial CE"/>
      <family val="2"/>
    </font>
    <font>
      <b/>
      <sz val="14"/>
      <name val="Arial CE"/>
      <family val="0"/>
    </font>
    <font>
      <b/>
      <sz val="11"/>
      <name val="Arial CE"/>
      <family val="2"/>
    </font>
    <font>
      <sz val="8"/>
      <name val="Arial CE"/>
      <family val="2"/>
    </font>
    <font>
      <b/>
      <sz val="10"/>
      <color indexed="10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b/>
      <i/>
      <sz val="16"/>
      <name val="Times New Roman"/>
      <family val="1"/>
    </font>
    <font>
      <b/>
      <sz val="12"/>
      <color indexed="12"/>
      <name val="Times New Roman"/>
      <family val="1"/>
    </font>
    <font>
      <sz val="12"/>
      <name val="Arial CE"/>
      <family val="0"/>
    </font>
    <font>
      <sz val="12"/>
      <color indexed="17"/>
      <name val="Times New Roman"/>
      <family val="1"/>
    </font>
    <font>
      <b/>
      <i/>
      <sz val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6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6"/>
      <color theme="1"/>
      <name val="Times New Roman"/>
      <family val="1"/>
    </font>
    <font>
      <b/>
      <sz val="12"/>
      <color rgb="FF00800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DEFD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EEF30D"/>
        <bgColor indexed="64"/>
      </patternFill>
    </fill>
    <fill>
      <patternFill patternType="solid">
        <fgColor rgb="FF78DAF8"/>
        <bgColor indexed="64"/>
      </patternFill>
    </fill>
    <fill>
      <patternFill patternType="solid">
        <fgColor rgb="FFFCA08E"/>
        <bgColor indexed="64"/>
      </patternFill>
    </fill>
    <fill>
      <patternFill patternType="solid">
        <fgColor rgb="FFFCE1D8"/>
        <bgColor indexed="64"/>
      </patternFill>
    </fill>
    <fill>
      <patternFill patternType="solid">
        <fgColor rgb="FFD6FE9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58E27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25" borderId="1" applyNumberFormat="0" applyAlignment="0" applyProtection="0"/>
    <xf numFmtId="0" fontId="54" fillId="26" borderId="2" applyNumberFormat="0" applyAlignment="0" applyProtection="0"/>
    <xf numFmtId="0" fontId="5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57" fillId="28" borderId="4" applyNumberFormat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26" borderId="1" applyNumberFormat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3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1" borderId="0" applyNumberFormat="0" applyBorder="0" applyAlignment="0" applyProtection="0"/>
  </cellStyleXfs>
  <cellXfs count="21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0" fontId="14" fillId="0" borderId="0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" fillId="0" borderId="0" xfId="0" applyFont="1" applyFill="1" applyAlignment="1">
      <alignment/>
    </xf>
    <xf numFmtId="164" fontId="10" fillId="0" borderId="10" xfId="0" applyNumberFormat="1" applyFont="1" applyBorder="1" applyAlignment="1">
      <alignment horizontal="center" vertical="center"/>
    </xf>
    <xf numFmtId="164" fontId="10" fillId="32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9" fillId="0" borderId="0" xfId="0" applyFont="1" applyBorder="1" applyAlignment="1">
      <alignment/>
    </xf>
    <xf numFmtId="3" fontId="19" fillId="0" borderId="0" xfId="0" applyNumberFormat="1" applyFont="1" applyBorder="1" applyAlignment="1">
      <alignment horizontal="center" vertical="center"/>
    </xf>
    <xf numFmtId="165" fontId="2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2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6" fillId="0" borderId="1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/>
    </xf>
    <xf numFmtId="0" fontId="18" fillId="0" borderId="0" xfId="0" applyFont="1" applyAlignment="1">
      <alignment horizontal="right" vertical="center"/>
    </xf>
    <xf numFmtId="0" fontId="26" fillId="0" borderId="0" xfId="0" applyFont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10" xfId="0" applyFont="1" applyFill="1" applyBorder="1" applyAlignment="1">
      <alignment horizontal="center" vertical="center"/>
    </xf>
    <xf numFmtId="3" fontId="10" fillId="0" borderId="10" xfId="0" applyNumberFormat="1" applyFont="1" applyFill="1" applyBorder="1" applyAlignment="1">
      <alignment horizontal="center" vertical="center"/>
    </xf>
    <xf numFmtId="164" fontId="10" fillId="0" borderId="10" xfId="0" applyNumberFormat="1" applyFont="1" applyFill="1" applyBorder="1" applyAlignment="1">
      <alignment horizontal="center" vertical="center"/>
    </xf>
    <xf numFmtId="3" fontId="27" fillId="0" borderId="0" xfId="0" applyNumberFormat="1" applyFont="1" applyFill="1" applyBorder="1" applyAlignment="1">
      <alignment horizontal="right"/>
    </xf>
    <xf numFmtId="0" fontId="6" fillId="33" borderId="10" xfId="0" applyFont="1" applyFill="1" applyBorder="1" applyAlignment="1">
      <alignment horizontal="center" vertical="center" wrapText="1"/>
    </xf>
    <xf numFmtId="3" fontId="10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right"/>
    </xf>
    <xf numFmtId="3" fontId="6" fillId="0" borderId="10" xfId="0" applyNumberFormat="1" applyFont="1" applyBorder="1" applyAlignment="1">
      <alignment horizontal="right" vertical="center"/>
    </xf>
    <xf numFmtId="165" fontId="6" fillId="0" borderId="10" xfId="0" applyNumberFormat="1" applyFont="1" applyBorder="1" applyAlignment="1">
      <alignment horizontal="right" vertical="center"/>
    </xf>
    <xf numFmtId="165" fontId="6" fillId="0" borderId="12" xfId="0" applyNumberFormat="1" applyFont="1" applyBorder="1" applyAlignment="1">
      <alignment horizontal="right" vertical="center"/>
    </xf>
    <xf numFmtId="3" fontId="6" fillId="0" borderId="13" xfId="0" applyNumberFormat="1" applyFont="1" applyBorder="1" applyAlignment="1">
      <alignment horizontal="right" vertical="center"/>
    </xf>
    <xf numFmtId="165" fontId="6" fillId="0" borderId="13" xfId="0" applyNumberFormat="1" applyFont="1" applyBorder="1" applyAlignment="1">
      <alignment horizontal="right" vertical="center"/>
    </xf>
    <xf numFmtId="165" fontId="6" fillId="0" borderId="14" xfId="0" applyNumberFormat="1" applyFont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center" vertical="center"/>
    </xf>
    <xf numFmtId="166" fontId="6" fillId="0" borderId="10" xfId="0" applyNumberFormat="1" applyFont="1" applyBorder="1" applyAlignment="1">
      <alignment horizontal="right" vertical="center"/>
    </xf>
    <xf numFmtId="166" fontId="6" fillId="0" borderId="13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3" fontId="6" fillId="0" borderId="15" xfId="0" applyNumberFormat="1" applyFont="1" applyBorder="1" applyAlignment="1">
      <alignment horizontal="right" vertical="center"/>
    </xf>
    <xf numFmtId="165" fontId="6" fillId="0" borderId="15" xfId="0" applyNumberFormat="1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3" fontId="6" fillId="0" borderId="16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>
      <alignment horizontal="right" vertical="center"/>
    </xf>
    <xf numFmtId="165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165" fontId="6" fillId="0" borderId="17" xfId="0" applyNumberFormat="1" applyFont="1" applyBorder="1" applyAlignment="1">
      <alignment horizontal="right" vertical="center"/>
    </xf>
    <xf numFmtId="3" fontId="6" fillId="33" borderId="10" xfId="0" applyNumberFormat="1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/>
    </xf>
    <xf numFmtId="164" fontId="6" fillId="33" borderId="10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3" fontId="18" fillId="0" borderId="0" xfId="0" applyNumberFormat="1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49" fontId="18" fillId="0" borderId="21" xfId="0" applyNumberFormat="1" applyFont="1" applyBorder="1" applyAlignment="1">
      <alignment horizontal="center" vertical="center" wrapText="1"/>
    </xf>
    <xf numFmtId="49" fontId="18" fillId="0" borderId="22" xfId="0" applyNumberFormat="1" applyFont="1" applyBorder="1" applyAlignment="1">
      <alignment horizontal="center" vertical="center" wrapText="1"/>
    </xf>
    <xf numFmtId="49" fontId="18" fillId="0" borderId="0" xfId="0" applyNumberFormat="1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166" fontId="6" fillId="0" borderId="15" xfId="0" applyNumberFormat="1" applyFont="1" applyBorder="1" applyAlignment="1">
      <alignment horizontal="right" vertical="center"/>
    </xf>
    <xf numFmtId="0" fontId="6" fillId="0" borderId="24" xfId="0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8" fillId="34" borderId="25" xfId="0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68" fillId="33" borderId="10" xfId="0" applyFont="1" applyFill="1" applyBorder="1" applyAlignment="1">
      <alignment horizontal="center" vertical="center"/>
    </xf>
    <xf numFmtId="3" fontId="68" fillId="33" borderId="10" xfId="0" applyNumberFormat="1" applyFont="1" applyFill="1" applyBorder="1" applyAlignment="1">
      <alignment horizontal="center" vertical="center"/>
    </xf>
    <xf numFmtId="164" fontId="68" fillId="33" borderId="10" xfId="0" applyNumberFormat="1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 wrapText="1"/>
    </xf>
    <xf numFmtId="0" fontId="13" fillId="35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3" fontId="6" fillId="36" borderId="18" xfId="0" applyNumberFormat="1" applyFont="1" applyFill="1" applyBorder="1" applyAlignment="1">
      <alignment horizontal="right" vertical="center"/>
    </xf>
    <xf numFmtId="166" fontId="6" fillId="36" borderId="19" xfId="0" applyNumberFormat="1" applyFont="1" applyFill="1" applyBorder="1" applyAlignment="1">
      <alignment horizontal="right" vertical="center"/>
    </xf>
    <xf numFmtId="3" fontId="6" fillId="36" borderId="19" xfId="0" applyNumberFormat="1" applyFont="1" applyFill="1" applyBorder="1" applyAlignment="1">
      <alignment horizontal="right" vertical="center"/>
    </xf>
    <xf numFmtId="165" fontId="6" fillId="36" borderId="19" xfId="0" applyNumberFormat="1" applyFont="1" applyFill="1" applyBorder="1" applyAlignment="1">
      <alignment horizontal="right" vertical="center"/>
    </xf>
    <xf numFmtId="165" fontId="6" fillId="36" borderId="20" xfId="0" applyNumberFormat="1" applyFont="1" applyFill="1" applyBorder="1" applyAlignment="1">
      <alignment horizontal="right" vertical="center"/>
    </xf>
    <xf numFmtId="0" fontId="12" fillId="37" borderId="10" xfId="0" applyFont="1" applyFill="1" applyBorder="1" applyAlignment="1">
      <alignment horizontal="center" vertical="center" wrapText="1"/>
    </xf>
    <xf numFmtId="3" fontId="10" fillId="37" borderId="10" xfId="0" applyNumberFormat="1" applyFont="1" applyFill="1" applyBorder="1" applyAlignment="1">
      <alignment horizontal="center" vertical="center"/>
    </xf>
    <xf numFmtId="164" fontId="10" fillId="37" borderId="10" xfId="0" applyNumberFormat="1" applyFont="1" applyFill="1" applyBorder="1" applyAlignment="1">
      <alignment horizontal="center" vertical="center"/>
    </xf>
    <xf numFmtId="0" fontId="6" fillId="37" borderId="10" xfId="0" applyFont="1" applyFill="1" applyBorder="1" applyAlignment="1">
      <alignment horizontal="center" vertical="center" wrapText="1"/>
    </xf>
    <xf numFmtId="3" fontId="6" fillId="37" borderId="10" xfId="0" applyNumberFormat="1" applyFont="1" applyFill="1" applyBorder="1" applyAlignment="1">
      <alignment horizontal="center" vertical="center"/>
    </xf>
    <xf numFmtId="0" fontId="6" fillId="37" borderId="10" xfId="0" applyFont="1" applyFill="1" applyBorder="1" applyAlignment="1">
      <alignment horizontal="center" vertical="center"/>
    </xf>
    <xf numFmtId="1" fontId="6" fillId="37" borderId="10" xfId="0" applyNumberFormat="1" applyFont="1" applyFill="1" applyBorder="1" applyAlignment="1">
      <alignment horizontal="center" vertical="center"/>
    </xf>
    <xf numFmtId="164" fontId="6" fillId="37" borderId="10" xfId="0" applyNumberFormat="1" applyFont="1" applyFill="1" applyBorder="1" applyAlignment="1">
      <alignment horizontal="center" vertical="center"/>
    </xf>
    <xf numFmtId="164" fontId="10" fillId="38" borderId="10" xfId="0" applyNumberFormat="1" applyFont="1" applyFill="1" applyBorder="1" applyAlignment="1">
      <alignment horizontal="center" vertical="center"/>
    </xf>
    <xf numFmtId="0" fontId="12" fillId="39" borderId="10" xfId="0" applyFont="1" applyFill="1" applyBorder="1" applyAlignment="1">
      <alignment horizontal="center" vertical="center" wrapText="1"/>
    </xf>
    <xf numFmtId="3" fontId="10" fillId="39" borderId="10" xfId="0" applyNumberFormat="1" applyFont="1" applyFill="1" applyBorder="1" applyAlignment="1">
      <alignment horizontal="center" vertical="center"/>
    </xf>
    <xf numFmtId="164" fontId="10" fillId="39" borderId="10" xfId="0" applyNumberFormat="1" applyFont="1" applyFill="1" applyBorder="1" applyAlignment="1">
      <alignment horizontal="center" vertical="center"/>
    </xf>
    <xf numFmtId="0" fontId="6" fillId="39" borderId="10" xfId="0" applyFont="1" applyFill="1" applyBorder="1" applyAlignment="1">
      <alignment horizontal="center" vertical="center" wrapText="1"/>
    </xf>
    <xf numFmtId="3" fontId="6" fillId="39" borderId="10" xfId="0" applyNumberFormat="1" applyFont="1" applyFill="1" applyBorder="1" applyAlignment="1">
      <alignment horizontal="center" vertical="center"/>
    </xf>
    <xf numFmtId="0" fontId="6" fillId="39" borderId="10" xfId="0" applyFont="1" applyFill="1" applyBorder="1" applyAlignment="1">
      <alignment horizontal="center" vertical="center"/>
    </xf>
    <xf numFmtId="164" fontId="6" fillId="39" borderId="10" xfId="0" applyNumberFormat="1" applyFont="1" applyFill="1" applyBorder="1" applyAlignment="1">
      <alignment horizontal="center" vertical="center"/>
    </xf>
    <xf numFmtId="3" fontId="6" fillId="40" borderId="19" xfId="0" applyNumberFormat="1" applyFont="1" applyFill="1" applyBorder="1" applyAlignment="1">
      <alignment horizontal="right" vertical="center"/>
    </xf>
    <xf numFmtId="165" fontId="6" fillId="40" borderId="20" xfId="0" applyNumberFormat="1" applyFont="1" applyFill="1" applyBorder="1" applyAlignment="1">
      <alignment horizontal="right" vertical="center"/>
    </xf>
    <xf numFmtId="166" fontId="6" fillId="40" borderId="20" xfId="0" applyNumberFormat="1" applyFont="1" applyFill="1" applyBorder="1" applyAlignment="1">
      <alignment horizontal="right" vertical="center"/>
    </xf>
    <xf numFmtId="3" fontId="6" fillId="40" borderId="16" xfId="0" applyNumberFormat="1" applyFont="1" applyFill="1" applyBorder="1" applyAlignment="1">
      <alignment horizontal="right" vertical="center"/>
    </xf>
    <xf numFmtId="166" fontId="6" fillId="40" borderId="26" xfId="0" applyNumberFormat="1" applyFont="1" applyFill="1" applyBorder="1" applyAlignment="1">
      <alignment horizontal="right" vertical="center"/>
    </xf>
    <xf numFmtId="165" fontId="6" fillId="40" borderId="26" xfId="0" applyNumberFormat="1" applyFont="1" applyFill="1" applyBorder="1" applyAlignment="1">
      <alignment horizontal="right" vertical="center"/>
    </xf>
    <xf numFmtId="3" fontId="6" fillId="41" borderId="18" xfId="0" applyNumberFormat="1" applyFont="1" applyFill="1" applyBorder="1" applyAlignment="1">
      <alignment horizontal="right" vertical="center"/>
    </xf>
    <xf numFmtId="166" fontId="6" fillId="41" borderId="19" xfId="0" applyNumberFormat="1" applyFont="1" applyFill="1" applyBorder="1" applyAlignment="1">
      <alignment horizontal="right" vertical="center"/>
    </xf>
    <xf numFmtId="3" fontId="6" fillId="41" borderId="27" xfId="0" applyNumberFormat="1" applyFont="1" applyFill="1" applyBorder="1" applyAlignment="1">
      <alignment horizontal="right" vertical="center"/>
    </xf>
    <xf numFmtId="166" fontId="6" fillId="41" borderId="16" xfId="0" applyNumberFormat="1" applyFont="1" applyFill="1" applyBorder="1" applyAlignment="1">
      <alignment horizontal="right" vertical="center"/>
    </xf>
    <xf numFmtId="3" fontId="6" fillId="42" borderId="19" xfId="0" applyNumberFormat="1" applyFont="1" applyFill="1" applyBorder="1" applyAlignment="1">
      <alignment horizontal="right" vertical="center"/>
    </xf>
    <xf numFmtId="165" fontId="6" fillId="42" borderId="19" xfId="0" applyNumberFormat="1" applyFont="1" applyFill="1" applyBorder="1" applyAlignment="1">
      <alignment horizontal="right" vertical="center"/>
    </xf>
    <xf numFmtId="166" fontId="6" fillId="42" borderId="19" xfId="0" applyNumberFormat="1" applyFont="1" applyFill="1" applyBorder="1" applyAlignment="1">
      <alignment horizontal="right" vertical="center"/>
    </xf>
    <xf numFmtId="3" fontId="6" fillId="42" borderId="16" xfId="0" applyNumberFormat="1" applyFont="1" applyFill="1" applyBorder="1" applyAlignment="1">
      <alignment horizontal="right" vertical="center"/>
    </xf>
    <xf numFmtId="166" fontId="6" fillId="42" borderId="16" xfId="0" applyNumberFormat="1" applyFont="1" applyFill="1" applyBorder="1" applyAlignment="1">
      <alignment horizontal="right" vertical="center"/>
    </xf>
    <xf numFmtId="165" fontId="6" fillId="42" borderId="16" xfId="0" applyNumberFormat="1" applyFont="1" applyFill="1" applyBorder="1" applyAlignment="1">
      <alignment horizontal="right" vertical="center"/>
    </xf>
    <xf numFmtId="0" fontId="6" fillId="33" borderId="19" xfId="0" applyFont="1" applyFill="1" applyBorder="1" applyAlignment="1">
      <alignment horizontal="center" vertical="center"/>
    </xf>
    <xf numFmtId="0" fontId="6" fillId="37" borderId="19" xfId="0" applyFont="1" applyFill="1" applyBorder="1" applyAlignment="1">
      <alignment horizontal="center" vertical="center"/>
    </xf>
    <xf numFmtId="0" fontId="6" fillId="39" borderId="19" xfId="0" applyFont="1" applyFill="1" applyBorder="1" applyAlignment="1">
      <alignment horizontal="center" vertical="center"/>
    </xf>
    <xf numFmtId="0" fontId="6" fillId="39" borderId="20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37" borderId="10" xfId="0" applyFont="1" applyFill="1" applyBorder="1" applyAlignment="1">
      <alignment vertical="center" wrapText="1"/>
    </xf>
    <xf numFmtId="165" fontId="11" fillId="42" borderId="10" xfId="0" applyNumberFormat="1" applyFont="1" applyFill="1" applyBorder="1" applyAlignment="1">
      <alignment horizontal="center" vertical="center"/>
    </xf>
    <xf numFmtId="165" fontId="6" fillId="42" borderId="10" xfId="0" applyNumberFormat="1" applyFont="1" applyFill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3" fontId="10" fillId="0" borderId="25" xfId="0" applyNumberFormat="1" applyFont="1" applyFill="1" applyBorder="1" applyAlignment="1">
      <alignment horizontal="center" vertical="center"/>
    </xf>
    <xf numFmtId="164" fontId="10" fillId="0" borderId="25" xfId="0" applyNumberFormat="1" applyFont="1" applyFill="1" applyBorder="1" applyAlignment="1">
      <alignment horizontal="center" vertical="center"/>
    </xf>
    <xf numFmtId="0" fontId="7" fillId="35" borderId="28" xfId="0" applyFont="1" applyFill="1" applyBorder="1" applyAlignment="1">
      <alignment horizontal="center" vertical="center" wrapText="1"/>
    </xf>
    <xf numFmtId="0" fontId="7" fillId="35" borderId="25" xfId="0" applyFont="1" applyFill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/>
    </xf>
    <xf numFmtId="164" fontId="68" fillId="33" borderId="25" xfId="0" applyNumberFormat="1" applyFont="1" applyFill="1" applyBorder="1" applyAlignment="1">
      <alignment horizontal="center" vertical="center"/>
    </xf>
    <xf numFmtId="3" fontId="10" fillId="33" borderId="28" xfId="0" applyNumberFormat="1" applyFont="1" applyFill="1" applyBorder="1" applyAlignment="1">
      <alignment horizontal="center" vertical="center"/>
    </xf>
    <xf numFmtId="3" fontId="10" fillId="39" borderId="28" xfId="0" applyNumberFormat="1" applyFont="1" applyFill="1" applyBorder="1" applyAlignment="1">
      <alignment horizontal="center" vertical="center"/>
    </xf>
    <xf numFmtId="0" fontId="10" fillId="37" borderId="28" xfId="0" applyFont="1" applyFill="1" applyBorder="1" applyAlignment="1">
      <alignment horizontal="center" vertical="center"/>
    </xf>
    <xf numFmtId="3" fontId="68" fillId="33" borderId="25" xfId="0" applyNumberFormat="1" applyFont="1" applyFill="1" applyBorder="1" applyAlignment="1">
      <alignment horizontal="center" vertical="center"/>
    </xf>
    <xf numFmtId="0" fontId="7" fillId="35" borderId="28" xfId="0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3" fontId="10" fillId="37" borderId="28" xfId="0" applyNumberFormat="1" applyFont="1" applyFill="1" applyBorder="1" applyAlignment="1">
      <alignment horizontal="center" vertical="center"/>
    </xf>
    <xf numFmtId="164" fontId="10" fillId="42" borderId="25" xfId="0" applyNumberFormat="1" applyFont="1" applyFill="1" applyBorder="1" applyAlignment="1">
      <alignment horizontal="center" vertical="center"/>
    </xf>
    <xf numFmtId="0" fontId="68" fillId="42" borderId="10" xfId="0" applyFont="1" applyFill="1" applyBorder="1" applyAlignment="1">
      <alignment horizontal="center" vertical="center"/>
    </xf>
    <xf numFmtId="3" fontId="68" fillId="42" borderId="10" xfId="0" applyNumberFormat="1" applyFont="1" applyFill="1" applyBorder="1" applyAlignment="1">
      <alignment horizontal="center" vertical="center"/>
    </xf>
    <xf numFmtId="3" fontId="68" fillId="42" borderId="25" xfId="0" applyNumberFormat="1" applyFont="1" applyFill="1" applyBorder="1" applyAlignment="1">
      <alignment horizontal="center" vertical="center"/>
    </xf>
    <xf numFmtId="0" fontId="69" fillId="0" borderId="10" xfId="0" applyFont="1" applyBorder="1" applyAlignment="1">
      <alignment horizontal="right" vertical="center"/>
    </xf>
    <xf numFmtId="3" fontId="69" fillId="37" borderId="10" xfId="0" applyNumberFormat="1" applyFont="1" applyFill="1" applyBorder="1" applyAlignment="1">
      <alignment horizontal="center" vertical="center"/>
    </xf>
    <xf numFmtId="0" fontId="69" fillId="0" borderId="10" xfId="0" applyFont="1" applyBorder="1" applyAlignment="1">
      <alignment horizontal="center" vertical="center"/>
    </xf>
    <xf numFmtId="3" fontId="69" fillId="39" borderId="10" xfId="0" applyNumberFormat="1" applyFont="1" applyFill="1" applyBorder="1" applyAlignment="1">
      <alignment horizontal="center" vertical="center"/>
    </xf>
    <xf numFmtId="3" fontId="69" fillId="0" borderId="10" xfId="0" applyNumberFormat="1" applyFont="1" applyBorder="1" applyAlignment="1">
      <alignment horizontal="center" vertical="center"/>
    </xf>
    <xf numFmtId="165" fontId="69" fillId="0" borderId="10" xfId="0" applyNumberFormat="1" applyFont="1" applyBorder="1" applyAlignment="1">
      <alignment horizontal="center" vertical="center"/>
    </xf>
    <xf numFmtId="165" fontId="6" fillId="0" borderId="10" xfId="0" applyNumberFormat="1" applyFont="1" applyBorder="1" applyAlignment="1">
      <alignment horizontal="center" vertical="center"/>
    </xf>
    <xf numFmtId="165" fontId="11" fillId="0" borderId="10" xfId="0" applyNumberFormat="1" applyFont="1" applyBorder="1" applyAlignment="1">
      <alignment horizontal="center" vertical="center"/>
    </xf>
    <xf numFmtId="0" fontId="8" fillId="37" borderId="28" xfId="0" applyFont="1" applyFill="1" applyBorder="1" applyAlignment="1">
      <alignment horizontal="center" vertical="center"/>
    </xf>
    <xf numFmtId="0" fontId="8" fillId="37" borderId="29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17" fillId="0" borderId="0" xfId="0" applyFont="1" applyAlignment="1">
      <alignment horizontal="center"/>
    </xf>
    <xf numFmtId="0" fontId="8" fillId="38" borderId="28" xfId="0" applyFont="1" applyFill="1" applyBorder="1" applyAlignment="1">
      <alignment horizontal="center" vertical="center"/>
    </xf>
    <xf numFmtId="0" fontId="8" fillId="38" borderId="29" xfId="0" applyFont="1" applyFill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8" fillId="39" borderId="28" xfId="0" applyFont="1" applyFill="1" applyBorder="1" applyAlignment="1">
      <alignment horizontal="center" vertical="center"/>
    </xf>
    <xf numFmtId="0" fontId="8" fillId="39" borderId="29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 vertical="center" wrapText="1"/>
    </xf>
    <xf numFmtId="0" fontId="8" fillId="43" borderId="10" xfId="0" applyFont="1" applyFill="1" applyBorder="1" applyAlignment="1">
      <alignment horizontal="center" vertical="center" wrapText="1"/>
    </xf>
    <xf numFmtId="0" fontId="6" fillId="43" borderId="10" xfId="0" applyFont="1" applyFill="1" applyBorder="1" applyAlignment="1">
      <alignment horizontal="center" vertical="center" wrapText="1"/>
    </xf>
    <xf numFmtId="0" fontId="5" fillId="43" borderId="10" xfId="0" applyFont="1" applyFill="1" applyBorder="1" applyAlignment="1">
      <alignment horizontal="center" vertical="center" wrapText="1"/>
    </xf>
    <xf numFmtId="0" fontId="7" fillId="43" borderId="10" xfId="0" applyFont="1" applyFill="1" applyBorder="1" applyAlignment="1">
      <alignment horizontal="center" vertical="center" wrapText="1"/>
    </xf>
    <xf numFmtId="0" fontId="13" fillId="43" borderId="30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/>
    </xf>
    <xf numFmtId="0" fontId="6" fillId="43" borderId="10" xfId="0" applyFont="1" applyFill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29" fillId="0" borderId="28" xfId="0" applyFont="1" applyBorder="1" applyAlignment="1">
      <alignment horizontal="center" vertical="center" wrapText="1"/>
    </xf>
    <xf numFmtId="0" fontId="29" fillId="0" borderId="29" xfId="0" applyFont="1" applyBorder="1" applyAlignment="1">
      <alignment horizontal="center" vertical="center" wrapText="1"/>
    </xf>
    <xf numFmtId="0" fontId="29" fillId="0" borderId="25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28" fillId="0" borderId="0" xfId="0" applyFont="1" applyFill="1" applyBorder="1" applyAlignment="1">
      <alignment horizontal="center" vertical="center" wrapText="1"/>
    </xf>
    <xf numFmtId="0" fontId="6" fillId="43" borderId="28" xfId="0" applyFont="1" applyFill="1" applyBorder="1" applyAlignment="1">
      <alignment horizontal="center" vertical="center" wrapText="1"/>
    </xf>
    <xf numFmtId="0" fontId="6" fillId="43" borderId="29" xfId="0" applyFont="1" applyFill="1" applyBorder="1" applyAlignment="1">
      <alignment horizontal="center" vertical="center" wrapText="1"/>
    </xf>
    <xf numFmtId="0" fontId="6" fillId="43" borderId="25" xfId="0" applyFont="1" applyFill="1" applyBorder="1" applyAlignment="1">
      <alignment horizontal="center" vertical="center" wrapText="1"/>
    </xf>
    <xf numFmtId="0" fontId="32" fillId="0" borderId="32" xfId="0" applyFont="1" applyBorder="1" applyAlignment="1">
      <alignment horizontal="left" vertical="top" wrapText="1"/>
    </xf>
    <xf numFmtId="0" fontId="28" fillId="0" borderId="0" xfId="0" applyFont="1" applyAlignment="1">
      <alignment horizontal="center"/>
    </xf>
    <xf numFmtId="0" fontId="6" fillId="43" borderId="10" xfId="0" applyFont="1" applyFill="1" applyBorder="1" applyAlignment="1">
      <alignment horizontal="center" wrapText="1"/>
    </xf>
    <xf numFmtId="0" fontId="6" fillId="37" borderId="10" xfId="0" applyFont="1" applyFill="1" applyBorder="1" applyAlignment="1">
      <alignment horizontal="center" vertical="center" wrapText="1"/>
    </xf>
    <xf numFmtId="0" fontId="6" fillId="39" borderId="10" xfId="0" applyFont="1" applyFill="1" applyBorder="1" applyAlignment="1">
      <alignment horizontal="center" vertical="center" wrapText="1"/>
    </xf>
    <xf numFmtId="0" fontId="6" fillId="39" borderId="10" xfId="0" applyFont="1" applyFill="1" applyBorder="1" applyAlignment="1">
      <alignment horizontal="center" vertical="center"/>
    </xf>
    <xf numFmtId="0" fontId="6" fillId="42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right"/>
    </xf>
    <xf numFmtId="0" fontId="28" fillId="0" borderId="0" xfId="0" applyFont="1" applyAlignment="1">
      <alignment horizontal="center" vertical="center"/>
    </xf>
    <xf numFmtId="0" fontId="6" fillId="37" borderId="10" xfId="0" applyFont="1" applyFill="1" applyBorder="1" applyAlignment="1">
      <alignment horizontal="center" vertical="center"/>
    </xf>
    <xf numFmtId="0" fontId="6" fillId="41" borderId="33" xfId="0" applyFont="1" applyFill="1" applyBorder="1" applyAlignment="1">
      <alignment horizontal="center" vertical="center" wrapText="1"/>
    </xf>
    <xf numFmtId="0" fontId="6" fillId="41" borderId="34" xfId="0" applyFont="1" applyFill="1" applyBorder="1" applyAlignment="1">
      <alignment horizontal="center" vertical="center" wrapText="1"/>
    </xf>
    <xf numFmtId="0" fontId="6" fillId="41" borderId="35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28" fillId="34" borderId="0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37" borderId="19" xfId="0" applyFont="1" applyFill="1" applyBorder="1" applyAlignment="1">
      <alignment horizontal="center" vertical="center"/>
    </xf>
    <xf numFmtId="0" fontId="6" fillId="39" borderId="19" xfId="0" applyFont="1" applyFill="1" applyBorder="1" applyAlignment="1">
      <alignment horizontal="center" vertical="center"/>
    </xf>
    <xf numFmtId="0" fontId="6" fillId="39" borderId="20" xfId="0" applyFont="1" applyFill="1" applyBorder="1" applyAlignment="1">
      <alignment horizontal="center" vertical="center"/>
    </xf>
    <xf numFmtId="0" fontId="18" fillId="0" borderId="3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/>
    </xf>
    <xf numFmtId="0" fontId="28" fillId="34" borderId="0" xfId="0" applyFont="1" applyFill="1" applyBorder="1" applyAlignment="1">
      <alignment horizontal="center" vertical="top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="90" zoomScaleNormal="90" zoomScalePageLayoutView="0" workbookViewId="0" topLeftCell="A4">
      <pane xSplit="1" ySplit="9" topLeftCell="B13" activePane="bottomRight" state="frozen"/>
      <selection pane="topLeft" activeCell="A4" sqref="A4"/>
      <selection pane="topRight" activeCell="B4" sqref="B4"/>
      <selection pane="bottomLeft" activeCell="A13" sqref="A13"/>
      <selection pane="bottomRight" activeCell="N16" sqref="N16"/>
    </sheetView>
  </sheetViews>
  <sheetFormatPr defaultColWidth="9.00390625" defaultRowHeight="12.75"/>
  <cols>
    <col min="1" max="1" width="24.625" style="0" customWidth="1"/>
    <col min="2" max="2" width="14.125" style="0" customWidth="1"/>
    <col min="3" max="3" width="15.875" style="0" customWidth="1"/>
    <col min="4" max="4" width="15.25390625" style="0" customWidth="1"/>
    <col min="5" max="5" width="15.75390625" style="0" customWidth="1"/>
  </cols>
  <sheetData>
    <row r="1" spans="1:5" ht="12.75" customHeight="1">
      <c r="A1" s="1"/>
      <c r="B1" s="1"/>
      <c r="C1" s="1"/>
      <c r="D1" s="1"/>
      <c r="E1" s="28" t="s">
        <v>26</v>
      </c>
    </row>
    <row r="2" spans="1:5" ht="6" customHeight="1">
      <c r="A2" s="1"/>
      <c r="B2" s="1"/>
      <c r="C2" s="1"/>
      <c r="D2" s="2"/>
      <c r="E2" s="1"/>
    </row>
    <row r="3" spans="1:5" ht="37.5" customHeight="1">
      <c r="A3" s="174" t="s">
        <v>77</v>
      </c>
      <c r="B3" s="174"/>
      <c r="C3" s="174"/>
      <c r="D3" s="174"/>
      <c r="E3" s="174"/>
    </row>
    <row r="4" spans="1:5" ht="6" customHeight="1">
      <c r="A4" s="1"/>
      <c r="B4" s="1"/>
      <c r="C4" s="1"/>
      <c r="D4" s="1"/>
      <c r="E4" s="1"/>
    </row>
    <row r="5" spans="1:5" ht="29.25" customHeight="1">
      <c r="A5" s="175" t="s">
        <v>0</v>
      </c>
      <c r="B5" s="176" t="s">
        <v>1</v>
      </c>
      <c r="C5" s="176"/>
      <c r="D5" s="176" t="s">
        <v>94</v>
      </c>
      <c r="E5" s="176"/>
    </row>
    <row r="6" spans="1:5" ht="25.5" customHeight="1">
      <c r="A6" s="175"/>
      <c r="B6" s="89" t="s">
        <v>2</v>
      </c>
      <c r="C6" s="142" t="s">
        <v>89</v>
      </c>
      <c r="D6" s="142" t="s">
        <v>88</v>
      </c>
      <c r="E6" s="90" t="s">
        <v>3</v>
      </c>
    </row>
    <row r="7" spans="1:5" s="3" customFormat="1" ht="27" customHeight="1">
      <c r="A7" s="32" t="s">
        <v>86</v>
      </c>
      <c r="B7" s="33">
        <v>3769</v>
      </c>
      <c r="C7" s="139">
        <v>477</v>
      </c>
      <c r="D7" s="140">
        <f>B7/B8</f>
        <v>1.2496684350132625</v>
      </c>
      <c r="E7" s="34">
        <f>+C7/C8</f>
        <v>1.119718309859155</v>
      </c>
    </row>
    <row r="8" spans="1:5" s="3" customFormat="1" ht="27" customHeight="1">
      <c r="A8" s="153" t="s">
        <v>92</v>
      </c>
      <c r="B8" s="154">
        <v>3016</v>
      </c>
      <c r="C8" s="155">
        <v>426</v>
      </c>
      <c r="D8" s="152">
        <v>1</v>
      </c>
      <c r="E8" s="14">
        <v>1</v>
      </c>
    </row>
    <row r="9" spans="1:5" ht="28.5" customHeight="1">
      <c r="A9" s="86" t="s">
        <v>105</v>
      </c>
      <c r="B9" s="87">
        <v>2740</v>
      </c>
      <c r="C9" s="148">
        <v>419</v>
      </c>
      <c r="D9" s="144">
        <f>B9/B8</f>
        <v>0.9084880636604774</v>
      </c>
      <c r="E9" s="88">
        <f>C9/C8</f>
        <v>0.9835680751173709</v>
      </c>
    </row>
    <row r="10" spans="1:6" ht="3.75" customHeight="1">
      <c r="A10" s="180"/>
      <c r="B10" s="180"/>
      <c r="C10" s="180"/>
      <c r="D10" s="180"/>
      <c r="E10" s="180"/>
      <c r="F10" s="4"/>
    </row>
    <row r="11" spans="1:5" ht="31.5" customHeight="1">
      <c r="A11" s="181" t="s">
        <v>4</v>
      </c>
      <c r="B11" s="177" t="s">
        <v>114</v>
      </c>
      <c r="C11" s="177"/>
      <c r="D11" s="178" t="s">
        <v>115</v>
      </c>
      <c r="E11" s="177" t="s">
        <v>116</v>
      </c>
    </row>
    <row r="12" spans="1:5" ht="33" customHeight="1">
      <c r="A12" s="181"/>
      <c r="B12" s="149" t="s">
        <v>2</v>
      </c>
      <c r="C12" s="141" t="s">
        <v>87</v>
      </c>
      <c r="D12" s="179"/>
      <c r="E12" s="178"/>
    </row>
    <row r="13" spans="1:7" ht="18.75">
      <c r="A13" s="82" t="s">
        <v>5</v>
      </c>
      <c r="B13" s="143">
        <v>153</v>
      </c>
      <c r="C13" s="143">
        <v>15</v>
      </c>
      <c r="D13" s="83">
        <v>293</v>
      </c>
      <c r="E13" s="84">
        <v>54</v>
      </c>
      <c r="F13" s="5"/>
      <c r="G13" s="6"/>
    </row>
    <row r="14" spans="1:7" ht="18.75">
      <c r="A14" s="82" t="s">
        <v>6</v>
      </c>
      <c r="B14" s="143">
        <v>126</v>
      </c>
      <c r="C14" s="143">
        <v>19</v>
      </c>
      <c r="D14" s="83">
        <v>62</v>
      </c>
      <c r="E14" s="84">
        <v>69</v>
      </c>
      <c r="G14" s="6"/>
    </row>
    <row r="15" spans="1:7" ht="18.75">
      <c r="A15" s="82" t="s">
        <v>7</v>
      </c>
      <c r="B15" s="143">
        <v>104</v>
      </c>
      <c r="C15" s="143">
        <v>18</v>
      </c>
      <c r="D15" s="83">
        <v>350</v>
      </c>
      <c r="E15" s="84">
        <v>40</v>
      </c>
      <c r="G15" s="6"/>
    </row>
    <row r="16" spans="1:7" ht="18.75">
      <c r="A16" s="82" t="s">
        <v>8</v>
      </c>
      <c r="B16" s="143">
        <v>295</v>
      </c>
      <c r="C16" s="143">
        <v>37</v>
      </c>
      <c r="D16" s="83">
        <v>101</v>
      </c>
      <c r="E16" s="84">
        <v>112</v>
      </c>
      <c r="G16" s="6"/>
    </row>
    <row r="17" spans="1:7" ht="18.75">
      <c r="A17" s="82" t="s">
        <v>9</v>
      </c>
      <c r="B17" s="143">
        <v>348</v>
      </c>
      <c r="C17" s="143">
        <v>35</v>
      </c>
      <c r="D17" s="83">
        <v>55</v>
      </c>
      <c r="E17" s="84">
        <v>112</v>
      </c>
      <c r="G17" s="6"/>
    </row>
    <row r="18" spans="1:7" ht="18.75">
      <c r="A18" s="82" t="s">
        <v>10</v>
      </c>
      <c r="B18" s="143">
        <v>110</v>
      </c>
      <c r="C18" s="143">
        <v>19</v>
      </c>
      <c r="D18" s="83">
        <v>118</v>
      </c>
      <c r="E18" s="84">
        <v>67</v>
      </c>
      <c r="G18" s="6"/>
    </row>
    <row r="19" spans="1:7" ht="18.75">
      <c r="A19" s="82" t="s">
        <v>11</v>
      </c>
      <c r="B19" s="143">
        <v>201</v>
      </c>
      <c r="C19" s="143">
        <v>23</v>
      </c>
      <c r="D19" s="83">
        <v>81</v>
      </c>
      <c r="E19" s="84">
        <v>86</v>
      </c>
      <c r="G19" s="6"/>
    </row>
    <row r="20" spans="1:7" ht="18.75">
      <c r="A20" s="82" t="s">
        <v>12</v>
      </c>
      <c r="B20" s="143">
        <v>152</v>
      </c>
      <c r="C20" s="143">
        <v>18</v>
      </c>
      <c r="D20" s="83">
        <v>32</v>
      </c>
      <c r="E20" s="84">
        <v>56</v>
      </c>
      <c r="G20" s="6"/>
    </row>
    <row r="21" spans="1:7" ht="18.75">
      <c r="A21" s="82" t="s">
        <v>13</v>
      </c>
      <c r="B21" s="143">
        <v>149</v>
      </c>
      <c r="C21" s="143">
        <v>16</v>
      </c>
      <c r="D21" s="83">
        <v>233</v>
      </c>
      <c r="E21" s="84">
        <v>63</v>
      </c>
      <c r="G21" s="6"/>
    </row>
    <row r="22" spans="1:7" ht="33" customHeight="1">
      <c r="A22" s="107" t="s">
        <v>32</v>
      </c>
      <c r="B22" s="146">
        <f>SUM(B13:B21)</f>
        <v>1638</v>
      </c>
      <c r="C22" s="146">
        <f>SUM(C13:C21)</f>
        <v>200</v>
      </c>
      <c r="D22" s="108">
        <f>SUM(D13:D21)</f>
        <v>1325</v>
      </c>
      <c r="E22" s="108">
        <f>SUM(E13:E21)</f>
        <v>659</v>
      </c>
      <c r="F22" s="7"/>
      <c r="G22" s="7"/>
    </row>
    <row r="23" spans="1:7" ht="6" customHeight="1">
      <c r="A23" s="8"/>
      <c r="B23" s="150"/>
      <c r="C23" s="8"/>
      <c r="D23" s="26"/>
      <c r="E23" s="8"/>
      <c r="F23" s="7"/>
      <c r="G23" s="7"/>
    </row>
    <row r="24" spans="1:7" ht="33" customHeight="1">
      <c r="A24" s="98" t="s">
        <v>14</v>
      </c>
      <c r="B24" s="151">
        <v>1102</v>
      </c>
      <c r="C24" s="147">
        <v>219</v>
      </c>
      <c r="D24" s="99">
        <v>2413</v>
      </c>
      <c r="E24" s="99">
        <v>722</v>
      </c>
      <c r="F24" s="7"/>
      <c r="G24" s="7"/>
    </row>
    <row r="25" s="9" customFormat="1" ht="5.25" customHeight="1"/>
    <row r="26" spans="1:7" ht="36" customHeight="1">
      <c r="A26" s="36" t="s">
        <v>15</v>
      </c>
      <c r="B26" s="145">
        <f>B22+B24</f>
        <v>2740</v>
      </c>
      <c r="C26" s="145">
        <f>C22+C24</f>
        <v>419</v>
      </c>
      <c r="D26" s="37">
        <f>D22+D24</f>
        <v>3738</v>
      </c>
      <c r="E26" s="37">
        <f>E22+E24</f>
        <v>1381</v>
      </c>
      <c r="F26" s="7"/>
      <c r="G26" s="7"/>
    </row>
    <row r="27" spans="1:5" ht="4.5" customHeight="1">
      <c r="A27" s="10"/>
      <c r="B27" s="10"/>
      <c r="C27" s="10"/>
      <c r="D27" s="11"/>
      <c r="E27" s="11"/>
    </row>
    <row r="28" spans="1:5" ht="18.75">
      <c r="A28" s="166" t="s">
        <v>113</v>
      </c>
      <c r="B28" s="166"/>
      <c r="C28" s="166"/>
      <c r="D28" s="166"/>
      <c r="E28" s="166"/>
    </row>
    <row r="29" spans="1:5" ht="4.5" customHeight="1">
      <c r="A29" s="167"/>
      <c r="B29" s="167"/>
      <c r="C29" s="167"/>
      <c r="D29" s="167"/>
      <c r="E29" s="167"/>
    </row>
    <row r="30" spans="1:5" ht="29.25" customHeight="1">
      <c r="A30" s="168" t="s">
        <v>16</v>
      </c>
      <c r="B30" s="169"/>
      <c r="C30" s="106">
        <v>0.059</v>
      </c>
      <c r="D30" s="12"/>
      <c r="E30" s="1"/>
    </row>
    <row r="31" spans="1:5" ht="23.25" customHeight="1">
      <c r="A31" s="170" t="s">
        <v>61</v>
      </c>
      <c r="B31" s="171"/>
      <c r="C31" s="13">
        <v>0.052</v>
      </c>
      <c r="D31" s="12"/>
      <c r="E31" s="1"/>
    </row>
    <row r="32" spans="1:5" ht="22.5" customHeight="1">
      <c r="A32" s="172" t="s">
        <v>60</v>
      </c>
      <c r="B32" s="173"/>
      <c r="C32" s="109">
        <v>0.085</v>
      </c>
      <c r="D32" s="12"/>
      <c r="E32" s="1"/>
    </row>
    <row r="33" spans="1:5" ht="23.25" customHeight="1">
      <c r="A33" s="164" t="s">
        <v>14</v>
      </c>
      <c r="B33" s="165"/>
      <c r="C33" s="100">
        <v>0.031</v>
      </c>
      <c r="D33" s="12"/>
      <c r="E33" s="1"/>
    </row>
    <row r="34" spans="1:5" ht="12.75">
      <c r="A34" s="1"/>
      <c r="B34" s="1"/>
      <c r="C34" s="1"/>
      <c r="D34" s="1"/>
      <c r="E34" s="1"/>
    </row>
    <row r="35" spans="1:5" ht="12.75">
      <c r="A35" s="1"/>
      <c r="B35" s="1"/>
      <c r="C35" s="1"/>
      <c r="D35" s="1"/>
      <c r="E35" s="1"/>
    </row>
  </sheetData>
  <sheetProtection/>
  <mergeCells count="15">
    <mergeCell ref="A3:E3"/>
    <mergeCell ref="A5:A6"/>
    <mergeCell ref="B5:C5"/>
    <mergeCell ref="D5:E5"/>
    <mergeCell ref="B11:C11"/>
    <mergeCell ref="E11:E12"/>
    <mergeCell ref="D11:D12"/>
    <mergeCell ref="A10:E10"/>
    <mergeCell ref="A11:A12"/>
    <mergeCell ref="A33:B33"/>
    <mergeCell ref="A28:E28"/>
    <mergeCell ref="A29:E29"/>
    <mergeCell ref="A30:B30"/>
    <mergeCell ref="A31:B31"/>
    <mergeCell ref="A32:B32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3"/>
  <sheetViews>
    <sheetView zoomScale="90" zoomScaleNormal="90" zoomScalePageLayoutView="0" workbookViewId="0" topLeftCell="A1">
      <pane xSplit="1" ySplit="4" topLeftCell="B5" activePane="bottomRight" state="frozen"/>
      <selection pane="topLeft" activeCell="J8" sqref="J8"/>
      <selection pane="topRight" activeCell="J8" sqref="J8"/>
      <selection pane="bottomLeft" activeCell="J8" sqref="J8"/>
      <selection pane="bottomRight" activeCell="N12" sqref="N12"/>
    </sheetView>
  </sheetViews>
  <sheetFormatPr defaultColWidth="9.00390625" defaultRowHeight="12.75"/>
  <cols>
    <col min="1" max="1" width="19.00390625" style="0" customWidth="1"/>
    <col min="2" max="2" width="8.625" style="0" customWidth="1"/>
    <col min="3" max="3" width="8.375" style="0" customWidth="1"/>
    <col min="4" max="4" width="8.875" style="0" customWidth="1"/>
    <col min="5" max="5" width="11.625" style="0" customWidth="1"/>
    <col min="6" max="6" width="9.625" style="0" customWidth="1"/>
    <col min="7" max="7" width="9.75390625" style="0" customWidth="1"/>
    <col min="8" max="8" width="11.25390625" style="0" customWidth="1"/>
    <col min="9" max="9" width="8.375" style="0" customWidth="1"/>
    <col min="10" max="10" width="11.375" style="0" customWidth="1"/>
    <col min="11" max="11" width="12.625" style="0" customWidth="1"/>
    <col min="12" max="12" width="14.875" style="0" customWidth="1"/>
    <col min="13" max="13" width="10.00390625" style="0" customWidth="1"/>
    <col min="14" max="14" width="7.375" style="0" customWidth="1"/>
  </cols>
  <sheetData>
    <row r="1" ht="15.75">
      <c r="M1" s="28" t="s">
        <v>70</v>
      </c>
    </row>
    <row r="2" spans="1:13" ht="39" customHeight="1">
      <c r="A2" s="189" t="s">
        <v>90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</row>
    <row r="3" spans="1:13" ht="33.75" customHeight="1">
      <c r="A3" s="181" t="s">
        <v>59</v>
      </c>
      <c r="B3" s="190" t="s">
        <v>117</v>
      </c>
      <c r="C3" s="191"/>
      <c r="D3" s="191"/>
      <c r="E3" s="192"/>
      <c r="F3" s="190" t="s">
        <v>78</v>
      </c>
      <c r="G3" s="191"/>
      <c r="H3" s="191"/>
      <c r="I3" s="191"/>
      <c r="J3" s="191"/>
      <c r="K3" s="191"/>
      <c r="L3" s="191"/>
      <c r="M3" s="192"/>
    </row>
    <row r="4" spans="1:14" ht="71.25" customHeight="1">
      <c r="A4" s="181"/>
      <c r="B4" s="90" t="s">
        <v>2</v>
      </c>
      <c r="C4" s="90" t="s">
        <v>62</v>
      </c>
      <c r="D4" s="91" t="s">
        <v>63</v>
      </c>
      <c r="E4" s="91" t="s">
        <v>91</v>
      </c>
      <c r="F4" s="91" t="s">
        <v>71</v>
      </c>
      <c r="G4" s="91" t="s">
        <v>72</v>
      </c>
      <c r="H4" s="91" t="s">
        <v>64</v>
      </c>
      <c r="I4" s="91" t="s">
        <v>65</v>
      </c>
      <c r="J4" s="91" t="s">
        <v>66</v>
      </c>
      <c r="K4" s="91" t="s">
        <v>67</v>
      </c>
      <c r="L4" s="91" t="s">
        <v>68</v>
      </c>
      <c r="M4" s="91" t="s">
        <v>69</v>
      </c>
      <c r="N4" s="15"/>
    </row>
    <row r="5" spans="1:14" ht="19.5" customHeight="1">
      <c r="A5" s="25" t="s">
        <v>5</v>
      </c>
      <c r="B5" s="25">
        <v>153</v>
      </c>
      <c r="C5" s="25">
        <v>78</v>
      </c>
      <c r="D5" s="25">
        <v>15</v>
      </c>
      <c r="E5" s="25">
        <v>141</v>
      </c>
      <c r="F5" s="25">
        <v>19</v>
      </c>
      <c r="G5" s="25">
        <v>8</v>
      </c>
      <c r="H5" s="25">
        <v>108</v>
      </c>
      <c r="I5" s="25">
        <v>48</v>
      </c>
      <c r="J5" s="25">
        <v>18</v>
      </c>
      <c r="K5" s="25">
        <v>28</v>
      </c>
      <c r="L5" s="25">
        <v>2</v>
      </c>
      <c r="M5" s="25">
        <v>8</v>
      </c>
      <c r="N5" s="4"/>
    </row>
    <row r="6" spans="1:14" ht="19.5" customHeight="1">
      <c r="A6" s="25" t="s">
        <v>6</v>
      </c>
      <c r="B6" s="25">
        <v>126</v>
      </c>
      <c r="C6" s="25">
        <v>69</v>
      </c>
      <c r="D6" s="25">
        <v>19</v>
      </c>
      <c r="E6" s="25">
        <v>109</v>
      </c>
      <c r="F6" s="25">
        <v>24</v>
      </c>
      <c r="G6" s="25">
        <v>11</v>
      </c>
      <c r="H6" s="25">
        <v>70</v>
      </c>
      <c r="I6" s="25">
        <v>40</v>
      </c>
      <c r="J6" s="25">
        <v>25</v>
      </c>
      <c r="K6" s="81">
        <v>27</v>
      </c>
      <c r="L6" s="25">
        <v>0</v>
      </c>
      <c r="M6" s="25">
        <v>9</v>
      </c>
      <c r="N6" s="4"/>
    </row>
    <row r="7" spans="1:14" ht="19.5" customHeight="1">
      <c r="A7" s="25" t="s">
        <v>7</v>
      </c>
      <c r="B7" s="25">
        <v>104</v>
      </c>
      <c r="C7" s="25">
        <v>38</v>
      </c>
      <c r="D7" s="25">
        <v>18</v>
      </c>
      <c r="E7" s="25">
        <v>98</v>
      </c>
      <c r="F7" s="25">
        <v>15</v>
      </c>
      <c r="G7" s="25">
        <v>4</v>
      </c>
      <c r="H7" s="25">
        <v>60</v>
      </c>
      <c r="I7" s="25">
        <v>56</v>
      </c>
      <c r="J7" s="25">
        <v>13</v>
      </c>
      <c r="K7" s="81">
        <v>16</v>
      </c>
      <c r="L7" s="25">
        <v>0</v>
      </c>
      <c r="M7" s="25">
        <v>10</v>
      </c>
      <c r="N7" s="4"/>
    </row>
    <row r="8" spans="1:14" ht="19.5" customHeight="1">
      <c r="A8" s="25" t="s">
        <v>8</v>
      </c>
      <c r="B8" s="25">
        <v>295</v>
      </c>
      <c r="C8" s="25">
        <v>154</v>
      </c>
      <c r="D8" s="25">
        <v>37</v>
      </c>
      <c r="E8" s="25">
        <v>253</v>
      </c>
      <c r="F8" s="25">
        <v>45</v>
      </c>
      <c r="G8" s="25">
        <v>22</v>
      </c>
      <c r="H8" s="25">
        <v>171</v>
      </c>
      <c r="I8" s="25">
        <v>89</v>
      </c>
      <c r="J8" s="25">
        <v>71</v>
      </c>
      <c r="K8" s="81">
        <v>55</v>
      </c>
      <c r="L8" s="25">
        <v>2</v>
      </c>
      <c r="M8" s="25">
        <v>12</v>
      </c>
      <c r="N8" s="27"/>
    </row>
    <row r="9" spans="1:14" ht="19.5" customHeight="1">
      <c r="A9" s="25" t="s">
        <v>9</v>
      </c>
      <c r="B9" s="25">
        <v>348</v>
      </c>
      <c r="C9" s="25">
        <v>174</v>
      </c>
      <c r="D9" s="25">
        <v>35</v>
      </c>
      <c r="E9" s="25">
        <v>305</v>
      </c>
      <c r="F9" s="25">
        <v>45</v>
      </c>
      <c r="G9" s="25">
        <v>21</v>
      </c>
      <c r="H9" s="25">
        <v>210</v>
      </c>
      <c r="I9" s="25">
        <v>114</v>
      </c>
      <c r="J9" s="25">
        <v>116</v>
      </c>
      <c r="K9" s="81">
        <v>72</v>
      </c>
      <c r="L9" s="25">
        <v>1</v>
      </c>
      <c r="M9" s="25">
        <v>17</v>
      </c>
      <c r="N9" s="4"/>
    </row>
    <row r="10" spans="1:14" ht="19.5" customHeight="1">
      <c r="A10" s="25" t="s">
        <v>10</v>
      </c>
      <c r="B10" s="25">
        <v>110</v>
      </c>
      <c r="C10" s="25">
        <v>59</v>
      </c>
      <c r="D10" s="25">
        <v>19</v>
      </c>
      <c r="E10" s="25">
        <v>87</v>
      </c>
      <c r="F10" s="25">
        <v>18</v>
      </c>
      <c r="G10" s="25">
        <v>9</v>
      </c>
      <c r="H10" s="25">
        <v>51</v>
      </c>
      <c r="I10" s="25">
        <v>31</v>
      </c>
      <c r="J10" s="25">
        <v>28</v>
      </c>
      <c r="K10" s="81">
        <v>28</v>
      </c>
      <c r="L10" s="25">
        <v>1</v>
      </c>
      <c r="M10" s="25">
        <v>8</v>
      </c>
      <c r="N10" s="16"/>
    </row>
    <row r="11" spans="1:14" ht="19.5" customHeight="1">
      <c r="A11" s="25" t="s">
        <v>11</v>
      </c>
      <c r="B11" s="25">
        <v>201</v>
      </c>
      <c r="C11" s="25">
        <v>94</v>
      </c>
      <c r="D11" s="25">
        <v>23</v>
      </c>
      <c r="E11" s="25">
        <v>175</v>
      </c>
      <c r="F11" s="25">
        <v>39</v>
      </c>
      <c r="G11" s="25">
        <v>16</v>
      </c>
      <c r="H11" s="25">
        <v>108</v>
      </c>
      <c r="I11" s="25">
        <v>76</v>
      </c>
      <c r="J11" s="25">
        <v>65</v>
      </c>
      <c r="K11" s="25">
        <v>32</v>
      </c>
      <c r="L11" s="81">
        <v>0</v>
      </c>
      <c r="M11" s="25">
        <v>9</v>
      </c>
      <c r="N11" s="4"/>
    </row>
    <row r="12" spans="1:14" ht="19.5" customHeight="1">
      <c r="A12" s="25" t="s">
        <v>12</v>
      </c>
      <c r="B12" s="25">
        <v>152</v>
      </c>
      <c r="C12" s="25">
        <v>85</v>
      </c>
      <c r="D12" s="25">
        <v>18</v>
      </c>
      <c r="E12" s="25">
        <v>130</v>
      </c>
      <c r="F12" s="25">
        <v>28</v>
      </c>
      <c r="G12" s="25">
        <v>10</v>
      </c>
      <c r="H12" s="25">
        <v>95</v>
      </c>
      <c r="I12" s="25">
        <v>58</v>
      </c>
      <c r="J12" s="25">
        <v>46</v>
      </c>
      <c r="K12" s="81">
        <v>36</v>
      </c>
      <c r="L12" s="25">
        <v>1</v>
      </c>
      <c r="M12" s="25">
        <v>7</v>
      </c>
      <c r="N12" s="27"/>
    </row>
    <row r="13" spans="1:14" ht="19.5" customHeight="1">
      <c r="A13" s="25" t="s">
        <v>13</v>
      </c>
      <c r="B13" s="25">
        <v>149</v>
      </c>
      <c r="C13" s="25">
        <v>64</v>
      </c>
      <c r="D13" s="25">
        <v>16</v>
      </c>
      <c r="E13" s="25">
        <v>126</v>
      </c>
      <c r="F13" s="25">
        <v>23</v>
      </c>
      <c r="G13" s="25">
        <v>10</v>
      </c>
      <c r="H13" s="25">
        <v>75</v>
      </c>
      <c r="I13" s="25">
        <v>55</v>
      </c>
      <c r="J13" s="25">
        <v>38</v>
      </c>
      <c r="K13" s="81">
        <v>21</v>
      </c>
      <c r="L13" s="25">
        <v>0</v>
      </c>
      <c r="M13" s="25">
        <v>7</v>
      </c>
      <c r="N13" s="27"/>
    </row>
    <row r="14" spans="1:14" ht="42" customHeight="1">
      <c r="A14" s="110" t="s">
        <v>60</v>
      </c>
      <c r="B14" s="111">
        <f aca="true" t="shared" si="0" ref="B14:M14">SUM(B5:B13)</f>
        <v>1638</v>
      </c>
      <c r="C14" s="111">
        <f t="shared" si="0"/>
        <v>815</v>
      </c>
      <c r="D14" s="111">
        <f t="shared" si="0"/>
        <v>200</v>
      </c>
      <c r="E14" s="111">
        <f t="shared" si="0"/>
        <v>1424</v>
      </c>
      <c r="F14" s="111">
        <f t="shared" si="0"/>
        <v>256</v>
      </c>
      <c r="G14" s="111">
        <f t="shared" si="0"/>
        <v>111</v>
      </c>
      <c r="H14" s="111">
        <f t="shared" si="0"/>
        <v>948</v>
      </c>
      <c r="I14" s="111">
        <f t="shared" si="0"/>
        <v>567</v>
      </c>
      <c r="J14" s="111">
        <f t="shared" si="0"/>
        <v>420</v>
      </c>
      <c r="K14" s="111">
        <f t="shared" si="0"/>
        <v>315</v>
      </c>
      <c r="L14" s="111">
        <f t="shared" si="0"/>
        <v>7</v>
      </c>
      <c r="M14" s="111">
        <f t="shared" si="0"/>
        <v>87</v>
      </c>
      <c r="N14" s="4"/>
    </row>
    <row r="15" spans="1:13" ht="3" customHeight="1">
      <c r="A15" s="182"/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4"/>
    </row>
    <row r="16" spans="1:14" ht="42" customHeight="1">
      <c r="A16" s="101" t="s">
        <v>17</v>
      </c>
      <c r="B16" s="102">
        <v>1102</v>
      </c>
      <c r="C16" s="102">
        <v>582</v>
      </c>
      <c r="D16" s="102">
        <v>219</v>
      </c>
      <c r="E16" s="102">
        <v>870</v>
      </c>
      <c r="F16" s="102">
        <v>209</v>
      </c>
      <c r="G16" s="102">
        <v>80</v>
      </c>
      <c r="H16" s="102">
        <v>375</v>
      </c>
      <c r="I16" s="102">
        <v>375</v>
      </c>
      <c r="J16" s="102">
        <v>124</v>
      </c>
      <c r="K16" s="102">
        <v>238</v>
      </c>
      <c r="L16" s="102">
        <v>9</v>
      </c>
      <c r="M16" s="102">
        <v>119</v>
      </c>
      <c r="N16" s="4"/>
    </row>
    <row r="17" spans="1:14" ht="3" customHeight="1">
      <c r="A17" s="185"/>
      <c r="B17" s="186"/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7"/>
      <c r="N17" s="4"/>
    </row>
    <row r="18" spans="1:14" ht="48" customHeight="1">
      <c r="A18" s="38" t="s">
        <v>18</v>
      </c>
      <c r="B18" s="59">
        <f aca="true" t="shared" si="1" ref="B18:M18">B14+B16</f>
        <v>2740</v>
      </c>
      <c r="C18" s="59">
        <f t="shared" si="1"/>
        <v>1397</v>
      </c>
      <c r="D18" s="59">
        <f t="shared" si="1"/>
        <v>419</v>
      </c>
      <c r="E18" s="59">
        <f t="shared" si="1"/>
        <v>2294</v>
      </c>
      <c r="F18" s="59">
        <f t="shared" si="1"/>
        <v>465</v>
      </c>
      <c r="G18" s="59">
        <f t="shared" si="1"/>
        <v>191</v>
      </c>
      <c r="H18" s="59">
        <f t="shared" si="1"/>
        <v>1323</v>
      </c>
      <c r="I18" s="59">
        <f t="shared" si="1"/>
        <v>942</v>
      </c>
      <c r="J18" s="59">
        <f t="shared" si="1"/>
        <v>544</v>
      </c>
      <c r="K18" s="59">
        <f t="shared" si="1"/>
        <v>553</v>
      </c>
      <c r="L18" s="59">
        <f t="shared" si="1"/>
        <v>16</v>
      </c>
      <c r="M18" s="59">
        <f t="shared" si="1"/>
        <v>206</v>
      </c>
      <c r="N18" s="4"/>
    </row>
    <row r="19" spans="1:12" ht="31.5" customHeight="1">
      <c r="A19" s="193" t="s">
        <v>79</v>
      </c>
      <c r="B19" s="193"/>
      <c r="C19" s="193"/>
      <c r="D19" s="193"/>
      <c r="E19" s="17"/>
      <c r="F19" s="17"/>
      <c r="G19" s="17"/>
      <c r="H19" s="17"/>
      <c r="I19" s="17"/>
      <c r="J19" s="17"/>
      <c r="K19" s="17"/>
      <c r="L19" s="17"/>
    </row>
    <row r="20" spans="1:11" ht="18">
      <c r="A20" s="188"/>
      <c r="B20" s="188"/>
      <c r="C20" s="18"/>
      <c r="D20" s="18"/>
      <c r="E20" s="18"/>
      <c r="F20" s="18"/>
      <c r="G20" s="18"/>
      <c r="H20" s="18"/>
      <c r="I20" s="18"/>
      <c r="J20" s="18"/>
      <c r="K20" s="18"/>
    </row>
    <row r="21" spans="1:11" ht="15">
      <c r="A21" s="19"/>
      <c r="B21" s="20"/>
      <c r="C21" s="20"/>
      <c r="D21" s="20"/>
      <c r="E21" s="20"/>
      <c r="F21" s="20"/>
      <c r="G21" s="20"/>
      <c r="H21" s="20"/>
      <c r="I21" s="20"/>
      <c r="J21" s="20"/>
      <c r="K21" s="20"/>
    </row>
    <row r="22" spans="1:11" ht="12.75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</row>
    <row r="23" spans="2:10" ht="15">
      <c r="B23" s="20"/>
      <c r="C23" s="20"/>
      <c r="D23" s="20"/>
      <c r="E23" s="20"/>
      <c r="F23" s="20"/>
      <c r="G23" s="20"/>
      <c r="H23" s="20"/>
      <c r="I23" s="20"/>
      <c r="J23" s="20"/>
    </row>
  </sheetData>
  <sheetProtection/>
  <mergeCells count="8">
    <mergeCell ref="A15:M15"/>
    <mergeCell ref="A17:M17"/>
    <mergeCell ref="A20:B20"/>
    <mergeCell ref="A2:M2"/>
    <mergeCell ref="A3:A4"/>
    <mergeCell ref="B3:E3"/>
    <mergeCell ref="F3:M3"/>
    <mergeCell ref="A19:D19"/>
  </mergeCells>
  <printOptions horizontalCentered="1"/>
  <pageMargins left="0.3937007874015748" right="0.3937007874015748" top="0.3937007874015748" bottom="0.5905511811023623" header="0.5118110236220472" footer="0.5118110236220472"/>
  <pageSetup horizontalDpi="600" verticalDpi="600" orientation="landscape" paperSize="9" scale="97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J20"/>
  <sheetViews>
    <sheetView zoomScalePageLayoutView="0" workbookViewId="0" topLeftCell="A1">
      <pane xSplit="2" ySplit="6" topLeftCell="C7" activePane="bottomRight" state="frozen"/>
      <selection pane="topLeft" activeCell="S18" sqref="S18"/>
      <selection pane="topRight" activeCell="S18" sqref="S18"/>
      <selection pane="bottomLeft" activeCell="S18" sqref="S18"/>
      <selection pane="bottomRight" activeCell="F15" sqref="F15"/>
    </sheetView>
  </sheetViews>
  <sheetFormatPr defaultColWidth="9.00390625" defaultRowHeight="12.75"/>
  <cols>
    <col min="1" max="1" width="0.875" style="0" customWidth="1"/>
    <col min="2" max="2" width="33.375" style="0" customWidth="1"/>
    <col min="3" max="5" width="16.00390625" style="0" customWidth="1"/>
    <col min="6" max="6" width="15.875" style="0" customWidth="1"/>
    <col min="7" max="8" width="16.625" style="0" customWidth="1"/>
  </cols>
  <sheetData>
    <row r="1" spans="2:10" ht="15.75" customHeight="1">
      <c r="B1" s="1"/>
      <c r="C1" s="1"/>
      <c r="D1" s="1"/>
      <c r="E1" s="1"/>
      <c r="F1" s="1"/>
      <c r="G1" s="1"/>
      <c r="H1" s="39" t="s">
        <v>27</v>
      </c>
      <c r="I1" s="31"/>
      <c r="J1" s="31"/>
    </row>
    <row r="2" spans="2:8" ht="3" customHeight="1">
      <c r="B2" s="1"/>
      <c r="C2" s="1"/>
      <c r="D2" s="1"/>
      <c r="E2" s="1"/>
      <c r="F2" s="1"/>
      <c r="G2" s="1"/>
      <c r="H2" s="22"/>
    </row>
    <row r="3" spans="2:8" ht="20.25">
      <c r="B3" s="194" t="s">
        <v>93</v>
      </c>
      <c r="C3" s="194"/>
      <c r="D3" s="194"/>
      <c r="E3" s="194"/>
      <c r="F3" s="194"/>
      <c r="G3" s="194"/>
      <c r="H3" s="194"/>
    </row>
    <row r="4" spans="2:8" ht="3.75" customHeight="1">
      <c r="B4" s="1"/>
      <c r="C4" s="1"/>
      <c r="D4" s="1"/>
      <c r="E4" s="1"/>
      <c r="F4" s="1"/>
      <c r="G4" s="1"/>
      <c r="H4" s="1"/>
    </row>
    <row r="5" spans="2:10" ht="33.75" customHeight="1">
      <c r="B5" s="181" t="s">
        <v>19</v>
      </c>
      <c r="C5" s="195" t="s">
        <v>96</v>
      </c>
      <c r="D5" s="195"/>
      <c r="E5" s="195" t="s">
        <v>118</v>
      </c>
      <c r="F5" s="195"/>
      <c r="G5" s="190" t="s">
        <v>97</v>
      </c>
      <c r="H5" s="192"/>
      <c r="I5" s="23"/>
      <c r="J5" s="23"/>
    </row>
    <row r="6" spans="2:9" ht="33.75" customHeight="1">
      <c r="B6" s="181"/>
      <c r="C6" s="92" t="s">
        <v>2</v>
      </c>
      <c r="D6" s="92" t="s">
        <v>20</v>
      </c>
      <c r="E6" s="92" t="s">
        <v>2</v>
      </c>
      <c r="F6" s="92" t="s">
        <v>20</v>
      </c>
      <c r="G6" s="92" t="s">
        <v>21</v>
      </c>
      <c r="H6" s="92" t="s">
        <v>22</v>
      </c>
      <c r="I6" s="24"/>
    </row>
    <row r="7" spans="2:8" ht="21" customHeight="1">
      <c r="B7" s="25" t="s">
        <v>5</v>
      </c>
      <c r="C7" s="25">
        <v>174</v>
      </c>
      <c r="D7" s="25">
        <v>22</v>
      </c>
      <c r="E7" s="25">
        <v>153</v>
      </c>
      <c r="F7" s="25">
        <v>15</v>
      </c>
      <c r="G7" s="60">
        <f aca="true" t="shared" si="0" ref="G7:H16">E7/C7</f>
        <v>0.8793103448275862</v>
      </c>
      <c r="H7" s="60">
        <f t="shared" si="0"/>
        <v>0.6818181818181818</v>
      </c>
    </row>
    <row r="8" spans="2:8" ht="21" customHeight="1">
      <c r="B8" s="25" t="s">
        <v>6</v>
      </c>
      <c r="C8" s="25">
        <v>158</v>
      </c>
      <c r="D8" s="25">
        <v>25</v>
      </c>
      <c r="E8" s="25">
        <v>126</v>
      </c>
      <c r="F8" s="25">
        <v>19</v>
      </c>
      <c r="G8" s="60">
        <f t="shared" si="0"/>
        <v>0.7974683544303798</v>
      </c>
      <c r="H8" s="60">
        <f t="shared" si="0"/>
        <v>0.76</v>
      </c>
    </row>
    <row r="9" spans="2:8" ht="21" customHeight="1">
      <c r="B9" s="25" t="s">
        <v>7</v>
      </c>
      <c r="C9" s="25">
        <v>117</v>
      </c>
      <c r="D9" s="25">
        <v>16</v>
      </c>
      <c r="E9" s="25">
        <v>104</v>
      </c>
      <c r="F9" s="25">
        <v>18</v>
      </c>
      <c r="G9" s="60">
        <f t="shared" si="0"/>
        <v>0.8888888888888888</v>
      </c>
      <c r="H9" s="60">
        <f t="shared" si="0"/>
        <v>1.125</v>
      </c>
    </row>
    <row r="10" spans="2:8" ht="21" customHeight="1">
      <c r="B10" s="25" t="s">
        <v>8</v>
      </c>
      <c r="C10" s="25">
        <v>321</v>
      </c>
      <c r="D10" s="25">
        <v>38</v>
      </c>
      <c r="E10" s="25">
        <v>295</v>
      </c>
      <c r="F10" s="25">
        <v>37</v>
      </c>
      <c r="G10" s="60">
        <f t="shared" si="0"/>
        <v>0.9190031152647975</v>
      </c>
      <c r="H10" s="60">
        <f t="shared" si="0"/>
        <v>0.9736842105263158</v>
      </c>
    </row>
    <row r="11" spans="2:8" ht="21" customHeight="1">
      <c r="B11" s="25" t="s">
        <v>9</v>
      </c>
      <c r="C11" s="25">
        <v>341</v>
      </c>
      <c r="D11" s="25">
        <v>35</v>
      </c>
      <c r="E11" s="25">
        <v>348</v>
      </c>
      <c r="F11" s="25">
        <v>35</v>
      </c>
      <c r="G11" s="60">
        <f t="shared" si="0"/>
        <v>1.0205278592375366</v>
      </c>
      <c r="H11" s="60">
        <f t="shared" si="0"/>
        <v>1</v>
      </c>
    </row>
    <row r="12" spans="2:8" ht="21" customHeight="1">
      <c r="B12" s="25" t="s">
        <v>10</v>
      </c>
      <c r="C12" s="25">
        <v>144</v>
      </c>
      <c r="D12" s="25">
        <v>16</v>
      </c>
      <c r="E12" s="25">
        <v>110</v>
      </c>
      <c r="F12" s="25">
        <v>19</v>
      </c>
      <c r="G12" s="60">
        <f t="shared" si="0"/>
        <v>0.7638888888888888</v>
      </c>
      <c r="H12" s="60">
        <f t="shared" si="0"/>
        <v>1.1875</v>
      </c>
    </row>
    <row r="13" spans="2:8" ht="21" customHeight="1">
      <c r="B13" s="25" t="s">
        <v>11</v>
      </c>
      <c r="C13" s="25">
        <v>224</v>
      </c>
      <c r="D13" s="25">
        <v>28</v>
      </c>
      <c r="E13" s="25">
        <v>201</v>
      </c>
      <c r="F13" s="25">
        <v>23</v>
      </c>
      <c r="G13" s="60">
        <f t="shared" si="0"/>
        <v>0.8973214285714286</v>
      </c>
      <c r="H13" s="60">
        <f t="shared" si="0"/>
        <v>0.8214285714285714</v>
      </c>
    </row>
    <row r="14" spans="2:8" ht="21" customHeight="1">
      <c r="B14" s="25" t="s">
        <v>12</v>
      </c>
      <c r="C14" s="25">
        <v>166</v>
      </c>
      <c r="D14" s="25">
        <v>13</v>
      </c>
      <c r="E14" s="25">
        <v>152</v>
      </c>
      <c r="F14" s="25">
        <v>18</v>
      </c>
      <c r="G14" s="60">
        <f t="shared" si="0"/>
        <v>0.9156626506024096</v>
      </c>
      <c r="H14" s="60">
        <f t="shared" si="0"/>
        <v>1.3846153846153846</v>
      </c>
    </row>
    <row r="15" spans="2:8" ht="21" customHeight="1">
      <c r="B15" s="25" t="s">
        <v>13</v>
      </c>
      <c r="C15" s="25">
        <v>150</v>
      </c>
      <c r="D15" s="25">
        <v>17</v>
      </c>
      <c r="E15" s="25">
        <v>149</v>
      </c>
      <c r="F15" s="25">
        <v>16</v>
      </c>
      <c r="G15" s="60">
        <f t="shared" si="0"/>
        <v>0.9933333333333333</v>
      </c>
      <c r="H15" s="60">
        <f t="shared" si="0"/>
        <v>0.9411764705882353</v>
      </c>
    </row>
    <row r="16" spans="2:8" ht="31.5" customHeight="1">
      <c r="B16" s="112" t="s">
        <v>23</v>
      </c>
      <c r="C16" s="111">
        <f>SUM(C7:C15)</f>
        <v>1795</v>
      </c>
      <c r="D16" s="111">
        <f>SUM(D7:D15)</f>
        <v>210</v>
      </c>
      <c r="E16" s="111">
        <f>SUM(E7:E15)</f>
        <v>1638</v>
      </c>
      <c r="F16" s="111">
        <f>SUM(F7:F15)</f>
        <v>200</v>
      </c>
      <c r="G16" s="113">
        <f t="shared" si="0"/>
        <v>0.9125348189415042</v>
      </c>
      <c r="H16" s="113">
        <f t="shared" si="0"/>
        <v>0.9523809523809523</v>
      </c>
    </row>
    <row r="17" spans="2:8" ht="3.75" customHeight="1">
      <c r="B17" s="62"/>
      <c r="C17" s="62"/>
      <c r="D17" s="62"/>
      <c r="E17" s="62"/>
      <c r="F17" s="62"/>
      <c r="G17" s="85"/>
      <c r="H17" s="85"/>
    </row>
    <row r="18" spans="2:8" ht="31.5" customHeight="1">
      <c r="B18" s="103" t="s">
        <v>24</v>
      </c>
      <c r="C18" s="102">
        <v>1221</v>
      </c>
      <c r="D18" s="104">
        <v>216</v>
      </c>
      <c r="E18" s="102">
        <v>1102</v>
      </c>
      <c r="F18" s="104">
        <v>219</v>
      </c>
      <c r="G18" s="105">
        <f>E18/C18</f>
        <v>0.9025389025389026</v>
      </c>
      <c r="H18" s="105">
        <f>F18/D18</f>
        <v>1.0138888888888888</v>
      </c>
    </row>
    <row r="19" spans="2:8" ht="4.5" customHeight="1">
      <c r="B19" s="62"/>
      <c r="C19" s="62"/>
      <c r="D19" s="62"/>
      <c r="E19" s="62"/>
      <c r="F19" s="62"/>
      <c r="G19" s="85"/>
      <c r="H19" s="85"/>
    </row>
    <row r="20" spans="2:8" ht="33.75" customHeight="1">
      <c r="B20" s="38" t="s">
        <v>25</v>
      </c>
      <c r="C20" s="59">
        <f>C16+C18</f>
        <v>3016</v>
      </c>
      <c r="D20" s="59">
        <f>D16+D18</f>
        <v>426</v>
      </c>
      <c r="E20" s="59">
        <f>E16+E18</f>
        <v>2740</v>
      </c>
      <c r="F20" s="59">
        <f>F16+F18</f>
        <v>419</v>
      </c>
      <c r="G20" s="61">
        <f>E20/C20</f>
        <v>0.9084880636604774</v>
      </c>
      <c r="H20" s="61">
        <f>F20/D20</f>
        <v>0.9835680751173709</v>
      </c>
    </row>
  </sheetData>
  <sheetProtection/>
  <mergeCells count="5">
    <mergeCell ref="B3:H3"/>
    <mergeCell ref="B5:B6"/>
    <mergeCell ref="C5:D5"/>
    <mergeCell ref="E5:F5"/>
    <mergeCell ref="G5:H5"/>
  </mergeCells>
  <printOptions horizontalCentered="1"/>
  <pageMargins left="0.5905511811023623" right="0.5905511811023623" top="0" bottom="0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8"/>
  <sheetViews>
    <sheetView zoomScale="75" zoomScaleNormal="75" zoomScalePageLayoutView="0" workbookViewId="0" topLeftCell="A1">
      <selection activeCell="H28" sqref="H28"/>
    </sheetView>
  </sheetViews>
  <sheetFormatPr defaultColWidth="9.00390625" defaultRowHeight="12.75"/>
  <cols>
    <col min="1" max="1" width="15.125" style="0" customWidth="1"/>
    <col min="2" max="2" width="13.875" style="0" customWidth="1"/>
    <col min="3" max="4" width="14.00390625" style="0" customWidth="1"/>
    <col min="5" max="5" width="13.125" style="0" customWidth="1"/>
    <col min="6" max="6" width="3.125" style="0" customWidth="1"/>
    <col min="7" max="7" width="15.25390625" style="0" customWidth="1"/>
    <col min="8" max="8" width="13.875" style="0" customWidth="1"/>
    <col min="9" max="10" width="14.00390625" style="0" customWidth="1"/>
    <col min="11" max="11" width="13.125" style="0" customWidth="1"/>
    <col min="13" max="13" width="9.75390625" style="0" customWidth="1"/>
    <col min="14" max="14" width="9.125" style="0" hidden="1" customWidth="1"/>
  </cols>
  <sheetData>
    <row r="1" spans="9:12" ht="15" customHeight="1">
      <c r="I1" s="200" t="s">
        <v>28</v>
      </c>
      <c r="J1" s="200"/>
      <c r="K1" s="200"/>
      <c r="L1" s="31"/>
    </row>
    <row r="2" spans="1:11" s="29" customFormat="1" ht="30" customHeight="1">
      <c r="A2" s="174" t="s">
        <v>98</v>
      </c>
      <c r="B2" s="174"/>
      <c r="C2" s="174"/>
      <c r="D2" s="174"/>
      <c r="E2" s="174"/>
      <c r="F2" s="201"/>
      <c r="G2" s="201"/>
      <c r="H2" s="201"/>
      <c r="I2" s="201"/>
      <c r="J2" s="201"/>
      <c r="K2" s="201"/>
    </row>
    <row r="3" spans="1:11" ht="21" customHeight="1">
      <c r="A3" s="196" t="s">
        <v>29</v>
      </c>
      <c r="B3" s="196"/>
      <c r="C3" s="196"/>
      <c r="D3" s="196"/>
      <c r="E3" s="199" t="s">
        <v>110</v>
      </c>
      <c r="F3" s="63"/>
      <c r="G3" s="197" t="s">
        <v>30</v>
      </c>
      <c r="H3" s="197"/>
      <c r="I3" s="197"/>
      <c r="J3" s="197"/>
      <c r="K3" s="199" t="s">
        <v>111</v>
      </c>
    </row>
    <row r="4" spans="1:11" ht="19.5" customHeight="1">
      <c r="A4" s="202" t="s">
        <v>81</v>
      </c>
      <c r="B4" s="202" t="s">
        <v>2</v>
      </c>
      <c r="C4" s="196" t="s">
        <v>85</v>
      </c>
      <c r="D4" s="196"/>
      <c r="E4" s="199"/>
      <c r="F4" s="63"/>
      <c r="G4" s="198" t="s">
        <v>81</v>
      </c>
      <c r="H4" s="198" t="s">
        <v>2</v>
      </c>
      <c r="I4" s="197" t="s">
        <v>80</v>
      </c>
      <c r="J4" s="197"/>
      <c r="K4" s="199"/>
    </row>
    <row r="5" spans="1:11" ht="15.75" customHeight="1">
      <c r="A5" s="202"/>
      <c r="B5" s="202"/>
      <c r="C5" s="135" t="s">
        <v>83</v>
      </c>
      <c r="D5" s="101" t="s">
        <v>82</v>
      </c>
      <c r="E5" s="199"/>
      <c r="F5" s="63"/>
      <c r="G5" s="198"/>
      <c r="H5" s="198"/>
      <c r="I5" s="110" t="s">
        <v>84</v>
      </c>
      <c r="J5" s="110" t="s">
        <v>82</v>
      </c>
      <c r="K5" s="199"/>
    </row>
    <row r="6" spans="1:11" ht="27.75" customHeight="1">
      <c r="A6" s="156" t="s">
        <v>92</v>
      </c>
      <c r="B6" s="157">
        <v>1221</v>
      </c>
      <c r="C6" s="158">
        <v>216</v>
      </c>
      <c r="D6" s="161">
        <f aca="true" t="shared" si="0" ref="D6:D12">C6/B6%</f>
        <v>17.69041769041769</v>
      </c>
      <c r="E6" s="136">
        <v>3.6</v>
      </c>
      <c r="F6" s="64"/>
      <c r="G6" s="156" t="s">
        <v>92</v>
      </c>
      <c r="H6" s="159">
        <v>1795</v>
      </c>
      <c r="I6" s="160">
        <v>210</v>
      </c>
      <c r="J6" s="163">
        <f aca="true" t="shared" si="1" ref="J6:J12">I6/H6%</f>
        <v>11.6991643454039</v>
      </c>
      <c r="K6" s="136">
        <v>9.2</v>
      </c>
    </row>
    <row r="7" spans="1:11" ht="27.75" customHeight="1">
      <c r="A7" s="49" t="s">
        <v>95</v>
      </c>
      <c r="B7" s="102">
        <v>1248</v>
      </c>
      <c r="C7" s="25">
        <v>216</v>
      </c>
      <c r="D7" s="162">
        <f t="shared" si="0"/>
        <v>17.307692307692307</v>
      </c>
      <c r="E7" s="137">
        <v>3.6</v>
      </c>
      <c r="F7" s="63"/>
      <c r="G7" s="49" t="s">
        <v>95</v>
      </c>
      <c r="H7" s="111">
        <v>1828</v>
      </c>
      <c r="I7" s="138">
        <v>235</v>
      </c>
      <c r="J7" s="162">
        <f t="shared" si="1"/>
        <v>12.85557986870897</v>
      </c>
      <c r="K7" s="137">
        <v>9.3</v>
      </c>
    </row>
    <row r="8" spans="1:11" ht="27.75" customHeight="1">
      <c r="A8" s="49" t="s">
        <v>99</v>
      </c>
      <c r="B8" s="102">
        <v>1275</v>
      </c>
      <c r="C8" s="25">
        <v>202</v>
      </c>
      <c r="D8" s="162">
        <f t="shared" si="0"/>
        <v>15.843137254901961</v>
      </c>
      <c r="E8" s="137">
        <v>3.7</v>
      </c>
      <c r="F8" s="63"/>
      <c r="G8" s="49" t="s">
        <v>99</v>
      </c>
      <c r="H8" s="111">
        <v>1812</v>
      </c>
      <c r="I8" s="138">
        <v>225</v>
      </c>
      <c r="J8" s="162">
        <f t="shared" si="1"/>
        <v>12.417218543046356</v>
      </c>
      <c r="K8" s="137">
        <v>9.2</v>
      </c>
    </row>
    <row r="9" spans="1:12" ht="27.75" customHeight="1">
      <c r="A9" s="49" t="s">
        <v>100</v>
      </c>
      <c r="B9" s="102">
        <v>1120</v>
      </c>
      <c r="C9" s="25">
        <v>193</v>
      </c>
      <c r="D9" s="162">
        <f t="shared" si="0"/>
        <v>17.232142857142858</v>
      </c>
      <c r="E9" s="137">
        <v>3.3</v>
      </c>
      <c r="F9" s="63"/>
      <c r="G9" s="49" t="s">
        <v>100</v>
      </c>
      <c r="H9" s="111">
        <v>1809</v>
      </c>
      <c r="I9" s="138">
        <v>211</v>
      </c>
      <c r="J9" s="162">
        <f t="shared" si="1"/>
        <v>11.663902708678828</v>
      </c>
      <c r="K9" s="137">
        <v>9.2</v>
      </c>
      <c r="L9" s="30"/>
    </row>
    <row r="10" spans="1:12" ht="27.75" customHeight="1">
      <c r="A10" s="49" t="s">
        <v>101</v>
      </c>
      <c r="B10" s="102">
        <v>1097</v>
      </c>
      <c r="C10" s="25">
        <v>203</v>
      </c>
      <c r="D10" s="162">
        <f t="shared" si="0"/>
        <v>18.505013673655423</v>
      </c>
      <c r="E10" s="137">
        <v>3.2</v>
      </c>
      <c r="F10" s="63"/>
      <c r="G10" s="49" t="s">
        <v>101</v>
      </c>
      <c r="H10" s="111">
        <v>1732</v>
      </c>
      <c r="I10" s="138">
        <v>193</v>
      </c>
      <c r="J10" s="162">
        <f t="shared" si="1"/>
        <v>11.143187066974596</v>
      </c>
      <c r="K10" s="137">
        <v>8.8</v>
      </c>
      <c r="L10" s="30"/>
    </row>
    <row r="11" spans="1:12" ht="27.75" customHeight="1">
      <c r="A11" s="49" t="s">
        <v>102</v>
      </c>
      <c r="B11" s="102">
        <v>1080</v>
      </c>
      <c r="C11" s="25">
        <v>213</v>
      </c>
      <c r="D11" s="162">
        <f t="shared" si="0"/>
        <v>19.72222222222222</v>
      </c>
      <c r="E11" s="137">
        <v>3.1</v>
      </c>
      <c r="F11" s="63"/>
      <c r="G11" s="49" t="s">
        <v>102</v>
      </c>
      <c r="H11" s="111">
        <v>1691</v>
      </c>
      <c r="I11" s="138">
        <v>179</v>
      </c>
      <c r="J11" s="162">
        <f t="shared" si="1"/>
        <v>10.585452395032526</v>
      </c>
      <c r="K11" s="137">
        <v>8.6</v>
      </c>
      <c r="L11" s="30"/>
    </row>
    <row r="12" spans="1:12" ht="27.75" customHeight="1">
      <c r="A12" s="49" t="s">
        <v>103</v>
      </c>
      <c r="B12" s="102">
        <v>1046</v>
      </c>
      <c r="C12" s="25">
        <v>216</v>
      </c>
      <c r="D12" s="162">
        <f t="shared" si="0"/>
        <v>20.650095602294453</v>
      </c>
      <c r="E12" s="137">
        <v>3</v>
      </c>
      <c r="F12" s="63"/>
      <c r="G12" s="49" t="s">
        <v>103</v>
      </c>
      <c r="H12" s="111">
        <v>1681</v>
      </c>
      <c r="I12" s="138">
        <v>185</v>
      </c>
      <c r="J12" s="162">
        <f t="shared" si="1"/>
        <v>11.005353955978585</v>
      </c>
      <c r="K12" s="137">
        <v>8.6</v>
      </c>
      <c r="L12" s="30"/>
    </row>
    <row r="13" spans="1:12" ht="27.75" customHeight="1">
      <c r="A13" s="49" t="s">
        <v>104</v>
      </c>
      <c r="B13" s="102">
        <v>1049</v>
      </c>
      <c r="C13" s="25">
        <v>218</v>
      </c>
      <c r="D13" s="162">
        <f aca="true" t="shared" si="2" ref="D13:D18">C13/B13%</f>
        <v>20.781696854146805</v>
      </c>
      <c r="E13" s="137">
        <v>3.1</v>
      </c>
      <c r="F13" s="63"/>
      <c r="G13" s="49" t="s">
        <v>104</v>
      </c>
      <c r="H13" s="111">
        <v>1672</v>
      </c>
      <c r="I13" s="138">
        <v>201</v>
      </c>
      <c r="J13" s="162">
        <f aca="true" t="shared" si="3" ref="J13:J18">I13/H13%</f>
        <v>12.02153110047847</v>
      </c>
      <c r="K13" s="137">
        <v>8.5</v>
      </c>
      <c r="L13" s="30"/>
    </row>
    <row r="14" spans="1:12" ht="27.75" customHeight="1">
      <c r="A14" s="49" t="s">
        <v>105</v>
      </c>
      <c r="B14" s="102">
        <v>1102</v>
      </c>
      <c r="C14" s="25">
        <v>219</v>
      </c>
      <c r="D14" s="162">
        <f t="shared" si="2"/>
        <v>19.87295825771325</v>
      </c>
      <c r="E14" s="137"/>
      <c r="F14" s="63"/>
      <c r="G14" s="49" t="s">
        <v>105</v>
      </c>
      <c r="H14" s="111">
        <v>1638</v>
      </c>
      <c r="I14" s="138">
        <v>200</v>
      </c>
      <c r="J14" s="162">
        <f t="shared" si="3"/>
        <v>12.210012210012211</v>
      </c>
      <c r="K14" s="137"/>
      <c r="L14" s="30"/>
    </row>
    <row r="15" spans="1:12" ht="27.75" customHeight="1" hidden="1">
      <c r="A15" s="49" t="s">
        <v>106</v>
      </c>
      <c r="B15" s="102"/>
      <c r="C15" s="25"/>
      <c r="D15" s="162" t="e">
        <f t="shared" si="2"/>
        <v>#DIV/0!</v>
      </c>
      <c r="E15" s="137"/>
      <c r="F15" s="63"/>
      <c r="G15" s="49" t="s">
        <v>106</v>
      </c>
      <c r="H15" s="111"/>
      <c r="I15" s="138"/>
      <c r="J15" s="162" t="e">
        <f t="shared" si="3"/>
        <v>#DIV/0!</v>
      </c>
      <c r="K15" s="137"/>
      <c r="L15" s="30"/>
    </row>
    <row r="16" spans="1:12" ht="27.75" customHeight="1" hidden="1">
      <c r="A16" s="49" t="s">
        <v>107</v>
      </c>
      <c r="B16" s="102"/>
      <c r="C16" s="25"/>
      <c r="D16" s="162" t="e">
        <f t="shared" si="2"/>
        <v>#DIV/0!</v>
      </c>
      <c r="E16" s="137"/>
      <c r="F16" s="63"/>
      <c r="G16" s="49" t="s">
        <v>107</v>
      </c>
      <c r="H16" s="111"/>
      <c r="I16" s="138"/>
      <c r="J16" s="162" t="e">
        <f t="shared" si="3"/>
        <v>#DIV/0!</v>
      </c>
      <c r="K16" s="137"/>
      <c r="L16" s="30"/>
    </row>
    <row r="17" spans="1:12" ht="27.75" customHeight="1" hidden="1">
      <c r="A17" s="49" t="s">
        <v>108</v>
      </c>
      <c r="B17" s="102"/>
      <c r="C17" s="25"/>
      <c r="D17" s="162" t="e">
        <f t="shared" si="2"/>
        <v>#DIV/0!</v>
      </c>
      <c r="E17" s="137"/>
      <c r="F17" s="63"/>
      <c r="G17" s="49" t="s">
        <v>108</v>
      </c>
      <c r="H17" s="111"/>
      <c r="I17" s="138"/>
      <c r="J17" s="162" t="e">
        <f t="shared" si="3"/>
        <v>#DIV/0!</v>
      </c>
      <c r="K17" s="137"/>
      <c r="L17" s="30"/>
    </row>
    <row r="18" spans="1:13" ht="27.75" customHeight="1" hidden="1">
      <c r="A18" s="49" t="s">
        <v>109</v>
      </c>
      <c r="B18" s="102"/>
      <c r="C18" s="25"/>
      <c r="D18" s="162" t="e">
        <f t="shared" si="2"/>
        <v>#DIV/0!</v>
      </c>
      <c r="E18" s="137"/>
      <c r="F18" s="65"/>
      <c r="G18" s="49" t="s">
        <v>109</v>
      </c>
      <c r="H18" s="111"/>
      <c r="I18" s="138"/>
      <c r="J18" s="162" t="e">
        <f t="shared" si="3"/>
        <v>#DIV/0!</v>
      </c>
      <c r="K18" s="137"/>
      <c r="L18" s="2"/>
      <c r="M18" s="1"/>
    </row>
  </sheetData>
  <sheetProtection/>
  <mergeCells count="12">
    <mergeCell ref="I1:K1"/>
    <mergeCell ref="A2:K2"/>
    <mergeCell ref="K3:K5"/>
    <mergeCell ref="A3:D3"/>
    <mergeCell ref="A4:A5"/>
    <mergeCell ref="B4:B5"/>
    <mergeCell ref="C4:D4"/>
    <mergeCell ref="I4:J4"/>
    <mergeCell ref="G4:G5"/>
    <mergeCell ref="H4:H5"/>
    <mergeCell ref="E3:E5"/>
    <mergeCell ref="G3:J3"/>
  </mergeCells>
  <printOptions horizontalCentered="1" verticalCentered="1"/>
  <pageMargins left="0.1968503937007874" right="0.1968503937007874" top="0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29"/>
  <sheetViews>
    <sheetView zoomScalePageLayoutView="0" workbookViewId="0" topLeftCell="A1">
      <pane xSplit="2" ySplit="5" topLeftCell="C6" activePane="bottomRight" state="frozen"/>
      <selection pane="topLeft" activeCell="K28" sqref="K28"/>
      <selection pane="topRight" activeCell="K28" sqref="K28"/>
      <selection pane="bottomLeft" activeCell="K28" sqref="K28"/>
      <selection pane="bottomRight" activeCell="M25" sqref="M25"/>
    </sheetView>
  </sheetViews>
  <sheetFormatPr defaultColWidth="9.00390625" defaultRowHeight="12.75"/>
  <cols>
    <col min="1" max="1" width="1.00390625" style="0" customWidth="1"/>
    <col min="2" max="2" width="31.375" style="0" customWidth="1"/>
    <col min="3" max="3" width="15.00390625" style="0" customWidth="1"/>
    <col min="4" max="8" width="13.25390625" style="0" customWidth="1"/>
    <col min="9" max="9" width="4.75390625" style="0" customWidth="1"/>
  </cols>
  <sheetData>
    <row r="1" spans="8:9" ht="16.5" customHeight="1">
      <c r="H1" s="200" t="s">
        <v>40</v>
      </c>
      <c r="I1" s="200"/>
    </row>
    <row r="2" spans="2:8" ht="42" customHeight="1" thickBot="1">
      <c r="B2" s="207" t="s">
        <v>119</v>
      </c>
      <c r="C2" s="207"/>
      <c r="D2" s="207"/>
      <c r="E2" s="207"/>
      <c r="F2" s="207"/>
      <c r="G2" s="207"/>
      <c r="H2" s="207"/>
    </row>
    <row r="3" spans="2:8" ht="24" customHeight="1" thickBot="1">
      <c r="B3" s="203" t="s">
        <v>73</v>
      </c>
      <c r="C3" s="208" t="s">
        <v>31</v>
      </c>
      <c r="D3" s="209"/>
      <c r="E3" s="210" t="s">
        <v>14</v>
      </c>
      <c r="F3" s="210"/>
      <c r="G3" s="211" t="s">
        <v>32</v>
      </c>
      <c r="H3" s="212"/>
    </row>
    <row r="4" spans="2:8" ht="16.5" thickBot="1">
      <c r="B4" s="205"/>
      <c r="C4" s="80" t="s">
        <v>2</v>
      </c>
      <c r="D4" s="67" t="s">
        <v>33</v>
      </c>
      <c r="E4" s="67" t="s">
        <v>2</v>
      </c>
      <c r="F4" s="67" t="s">
        <v>33</v>
      </c>
      <c r="G4" s="67" t="s">
        <v>2</v>
      </c>
      <c r="H4" s="68" t="s">
        <v>33</v>
      </c>
    </row>
    <row r="5" spans="2:8" ht="18.75" customHeight="1" thickBot="1">
      <c r="B5" s="204"/>
      <c r="C5" s="120">
        <f aca="true" t="shared" si="0" ref="C5:H5">SUM(C6:C10)</f>
        <v>2740</v>
      </c>
      <c r="D5" s="121">
        <f t="shared" si="0"/>
        <v>100</v>
      </c>
      <c r="E5" s="124">
        <f t="shared" si="0"/>
        <v>1102</v>
      </c>
      <c r="F5" s="126">
        <f t="shared" si="0"/>
        <v>100.00000000000001</v>
      </c>
      <c r="G5" s="114">
        <f t="shared" si="0"/>
        <v>1638</v>
      </c>
      <c r="H5" s="116">
        <f t="shared" si="0"/>
        <v>100</v>
      </c>
    </row>
    <row r="6" spans="2:8" ht="15.75">
      <c r="B6" s="78" t="s">
        <v>41</v>
      </c>
      <c r="C6" s="51">
        <f>E6+G6</f>
        <v>191</v>
      </c>
      <c r="D6" s="52">
        <f>C6/C5%</f>
        <v>6.97080291970803</v>
      </c>
      <c r="E6" s="51">
        <v>80</v>
      </c>
      <c r="F6" s="52">
        <f>E6/E5%</f>
        <v>7.259528130671507</v>
      </c>
      <c r="G6" s="51">
        <v>111</v>
      </c>
      <c r="H6" s="58">
        <f>G6/G5%</f>
        <v>6.776556776556777</v>
      </c>
    </row>
    <row r="7" spans="2:8" ht="15.75">
      <c r="B7" s="69" t="s">
        <v>42</v>
      </c>
      <c r="C7" s="40">
        <f>E7+G7</f>
        <v>634</v>
      </c>
      <c r="D7" s="41">
        <f>C7/C5%</f>
        <v>23.138686131386862</v>
      </c>
      <c r="E7" s="40">
        <v>278</v>
      </c>
      <c r="F7" s="41">
        <f>E7/E5%</f>
        <v>25.226860254083487</v>
      </c>
      <c r="G7" s="40">
        <v>356</v>
      </c>
      <c r="H7" s="42">
        <f>G7/G5%</f>
        <v>21.733821733821735</v>
      </c>
    </row>
    <row r="8" spans="2:8" ht="15.75">
      <c r="B8" s="69" t="s">
        <v>43</v>
      </c>
      <c r="C8" s="40">
        <f>E8+G8</f>
        <v>714</v>
      </c>
      <c r="D8" s="41">
        <f>C8/C5%</f>
        <v>26.058394160583944</v>
      </c>
      <c r="E8" s="40">
        <v>273</v>
      </c>
      <c r="F8" s="41">
        <f>E8/E5%</f>
        <v>24.773139745916517</v>
      </c>
      <c r="G8" s="40">
        <v>441</v>
      </c>
      <c r="H8" s="42">
        <f>G8/G5%</f>
        <v>26.923076923076923</v>
      </c>
    </row>
    <row r="9" spans="2:8" ht="15.75">
      <c r="B9" s="69" t="s">
        <v>44</v>
      </c>
      <c r="C9" s="40">
        <f>E9+G9</f>
        <v>508</v>
      </c>
      <c r="D9" s="41">
        <f>C9/C5%</f>
        <v>18.540145985401463</v>
      </c>
      <c r="E9" s="40">
        <v>192</v>
      </c>
      <c r="F9" s="41">
        <f>E9/E5%</f>
        <v>17.422867513611617</v>
      </c>
      <c r="G9" s="40">
        <v>316</v>
      </c>
      <c r="H9" s="42">
        <f>G9/G5%</f>
        <v>19.291819291819294</v>
      </c>
    </row>
    <row r="10" spans="2:8" ht="16.5" thickBot="1">
      <c r="B10" s="70" t="s">
        <v>45</v>
      </c>
      <c r="C10" s="43">
        <f>E10+G10</f>
        <v>693</v>
      </c>
      <c r="D10" s="44">
        <f>C10/C5%</f>
        <v>25.29197080291971</v>
      </c>
      <c r="E10" s="43">
        <v>279</v>
      </c>
      <c r="F10" s="44">
        <f>E10/E5%</f>
        <v>25.31760435571688</v>
      </c>
      <c r="G10" s="43">
        <v>414</v>
      </c>
      <c r="H10" s="45">
        <f>G10/G5%</f>
        <v>25.274725274725277</v>
      </c>
    </row>
    <row r="11" spans="2:8" ht="3.75" customHeight="1" thickBot="1">
      <c r="B11" s="71"/>
      <c r="C11" s="72"/>
      <c r="D11" s="73"/>
      <c r="E11" s="46"/>
      <c r="F11" s="73"/>
      <c r="G11" s="74"/>
      <c r="H11" s="73"/>
    </row>
    <row r="12" spans="2:8" ht="19.5" customHeight="1" thickBot="1">
      <c r="B12" s="203" t="s">
        <v>74</v>
      </c>
      <c r="C12" s="134" t="s">
        <v>2</v>
      </c>
      <c r="D12" s="130" t="s">
        <v>33</v>
      </c>
      <c r="E12" s="131" t="s">
        <v>2</v>
      </c>
      <c r="F12" s="131" t="s">
        <v>33</v>
      </c>
      <c r="G12" s="132" t="s">
        <v>2</v>
      </c>
      <c r="H12" s="133" t="s">
        <v>33</v>
      </c>
    </row>
    <row r="13" spans="2:8" ht="18.75" customHeight="1" thickBot="1">
      <c r="B13" s="204"/>
      <c r="C13" s="122">
        <f aca="true" t="shared" si="1" ref="C13:H13">SUM(C14:C18)</f>
        <v>2740</v>
      </c>
      <c r="D13" s="123">
        <f t="shared" si="1"/>
        <v>100</v>
      </c>
      <c r="E13" s="127">
        <f t="shared" si="1"/>
        <v>1102</v>
      </c>
      <c r="F13" s="128">
        <f t="shared" si="1"/>
        <v>100</v>
      </c>
      <c r="G13" s="117">
        <f t="shared" si="1"/>
        <v>1638</v>
      </c>
      <c r="H13" s="118">
        <f t="shared" si="1"/>
        <v>100</v>
      </c>
    </row>
    <row r="14" spans="2:8" ht="15.75">
      <c r="B14" s="78" t="s">
        <v>46</v>
      </c>
      <c r="C14" s="51">
        <f>E14+G14</f>
        <v>357</v>
      </c>
      <c r="D14" s="79">
        <f>C14/C13%</f>
        <v>13.029197080291972</v>
      </c>
      <c r="E14" s="51">
        <v>196</v>
      </c>
      <c r="F14" s="52">
        <f>E14/E13%</f>
        <v>17.78584392014519</v>
      </c>
      <c r="G14" s="51">
        <v>161</v>
      </c>
      <c r="H14" s="58">
        <f>G14/G13%</f>
        <v>9.82905982905983</v>
      </c>
    </row>
    <row r="15" spans="2:8" ht="15" customHeight="1">
      <c r="B15" s="69" t="s">
        <v>47</v>
      </c>
      <c r="C15" s="40">
        <f>E15+G15</f>
        <v>553</v>
      </c>
      <c r="D15" s="47">
        <f>C15/C13%</f>
        <v>20.18248175182482</v>
      </c>
      <c r="E15" s="40">
        <v>268</v>
      </c>
      <c r="F15" s="41">
        <f>E15/E13%</f>
        <v>24.319419237749546</v>
      </c>
      <c r="G15" s="40">
        <v>285</v>
      </c>
      <c r="H15" s="42">
        <f>G15/G13%</f>
        <v>17.3992673992674</v>
      </c>
    </row>
    <row r="16" spans="2:8" ht="15.75">
      <c r="B16" s="69" t="s">
        <v>48</v>
      </c>
      <c r="C16" s="40">
        <f>E16+G16</f>
        <v>245</v>
      </c>
      <c r="D16" s="47">
        <f>C16/C13%</f>
        <v>8.94160583941606</v>
      </c>
      <c r="E16" s="40">
        <v>107</v>
      </c>
      <c r="F16" s="41">
        <f>E16/E13%</f>
        <v>9.70961887477314</v>
      </c>
      <c r="G16" s="40">
        <v>138</v>
      </c>
      <c r="H16" s="42">
        <f>G16/G13%</f>
        <v>8.424908424908425</v>
      </c>
    </row>
    <row r="17" spans="2:8" ht="15.75">
      <c r="B17" s="69" t="s">
        <v>49</v>
      </c>
      <c r="C17" s="40">
        <f>E17+G17</f>
        <v>741</v>
      </c>
      <c r="D17" s="47">
        <f>C17/C13%</f>
        <v>27.043795620437958</v>
      </c>
      <c r="E17" s="40">
        <v>280</v>
      </c>
      <c r="F17" s="41">
        <f>E17/E13%</f>
        <v>25.40834845735027</v>
      </c>
      <c r="G17" s="40">
        <v>461</v>
      </c>
      <c r="H17" s="42">
        <f>G17/G13%</f>
        <v>28.144078144078147</v>
      </c>
    </row>
    <row r="18" spans="2:8" ht="16.5" thickBot="1">
      <c r="B18" s="70" t="s">
        <v>50</v>
      </c>
      <c r="C18" s="43">
        <f>E18+G18</f>
        <v>844</v>
      </c>
      <c r="D18" s="48">
        <f>C18/C13%</f>
        <v>30.802919708029197</v>
      </c>
      <c r="E18" s="43">
        <v>251</v>
      </c>
      <c r="F18" s="44">
        <f>E18/E13%</f>
        <v>22.77676950998185</v>
      </c>
      <c r="G18" s="43">
        <v>593</v>
      </c>
      <c r="H18" s="45">
        <f>G18/G13%</f>
        <v>36.2026862026862</v>
      </c>
    </row>
    <row r="19" spans="2:8" ht="3.75" customHeight="1" thickBot="1">
      <c r="B19" s="213"/>
      <c r="C19" s="213"/>
      <c r="D19" s="213"/>
      <c r="E19" s="206"/>
      <c r="F19" s="206"/>
      <c r="G19" s="73"/>
      <c r="H19" s="73"/>
    </row>
    <row r="20" spans="2:8" ht="19.5" customHeight="1" thickBot="1">
      <c r="B20" s="203" t="s">
        <v>75</v>
      </c>
      <c r="C20" s="134" t="s">
        <v>2</v>
      </c>
      <c r="D20" s="130" t="s">
        <v>33</v>
      </c>
      <c r="E20" s="131" t="s">
        <v>2</v>
      </c>
      <c r="F20" s="131" t="s">
        <v>33</v>
      </c>
      <c r="G20" s="132" t="s">
        <v>2</v>
      </c>
      <c r="H20" s="133" t="s">
        <v>33</v>
      </c>
    </row>
    <row r="21" spans="2:8" ht="18.75" customHeight="1" thickBot="1">
      <c r="B21" s="204"/>
      <c r="C21" s="122">
        <f aca="true" t="shared" si="2" ref="C21:H21">SUM(C22:C28)</f>
        <v>2740</v>
      </c>
      <c r="D21" s="123">
        <f t="shared" si="2"/>
        <v>100</v>
      </c>
      <c r="E21" s="127">
        <f t="shared" si="2"/>
        <v>1102</v>
      </c>
      <c r="F21" s="129">
        <f t="shared" si="2"/>
        <v>100</v>
      </c>
      <c r="G21" s="117">
        <f t="shared" si="2"/>
        <v>1638</v>
      </c>
      <c r="H21" s="119">
        <f t="shared" si="2"/>
        <v>100.00000000000001</v>
      </c>
    </row>
    <row r="22" spans="2:8" ht="15.75">
      <c r="B22" s="78" t="s">
        <v>51</v>
      </c>
      <c r="C22" s="51">
        <f>E22+G22</f>
        <v>215</v>
      </c>
      <c r="D22" s="52">
        <f>C22/C21%</f>
        <v>7.846715328467154</v>
      </c>
      <c r="E22" s="53">
        <v>71</v>
      </c>
      <c r="F22" s="52">
        <f>E22/E21%</f>
        <v>6.442831215970962</v>
      </c>
      <c r="G22" s="51">
        <v>144</v>
      </c>
      <c r="H22" s="58">
        <f>G22/G21%</f>
        <v>8.791208791208792</v>
      </c>
    </row>
    <row r="23" spans="2:8" ht="15.75">
      <c r="B23" s="75" t="s">
        <v>52</v>
      </c>
      <c r="C23" s="40">
        <f aca="true" t="shared" si="3" ref="C23:C28">E23+G23</f>
        <v>514</v>
      </c>
      <c r="D23" s="41">
        <f>C23/C21%</f>
        <v>18.759124087591243</v>
      </c>
      <c r="E23" s="49">
        <v>209</v>
      </c>
      <c r="F23" s="41">
        <f>E23/E21%</f>
        <v>18.96551724137931</v>
      </c>
      <c r="G23" s="40">
        <v>305</v>
      </c>
      <c r="H23" s="42">
        <f>G23/G21%</f>
        <v>18.62026862026862</v>
      </c>
    </row>
    <row r="24" spans="2:8" ht="15.75">
      <c r="B24" s="75" t="s">
        <v>53</v>
      </c>
      <c r="C24" s="40">
        <f t="shared" si="3"/>
        <v>642</v>
      </c>
      <c r="D24" s="41">
        <f>C24/C21%</f>
        <v>23.43065693430657</v>
      </c>
      <c r="E24" s="49">
        <v>281</v>
      </c>
      <c r="F24" s="41">
        <f>E24/E21%</f>
        <v>25.499092558983666</v>
      </c>
      <c r="G24" s="40">
        <v>361</v>
      </c>
      <c r="H24" s="42">
        <f>G24/G21%</f>
        <v>22.03907203907204</v>
      </c>
    </row>
    <row r="25" spans="2:8" ht="15.75">
      <c r="B25" s="75" t="s">
        <v>54</v>
      </c>
      <c r="C25" s="40">
        <f t="shared" si="3"/>
        <v>438</v>
      </c>
      <c r="D25" s="41">
        <f>C25/C21%</f>
        <v>15.985401459854016</v>
      </c>
      <c r="E25" s="49">
        <v>160</v>
      </c>
      <c r="F25" s="41">
        <f>E25/E21%</f>
        <v>14.519056261343014</v>
      </c>
      <c r="G25" s="40">
        <v>278</v>
      </c>
      <c r="H25" s="42">
        <f>G25/G21%</f>
        <v>16.971916971916972</v>
      </c>
    </row>
    <row r="26" spans="2:8" ht="15.75">
      <c r="B26" s="75" t="s">
        <v>55</v>
      </c>
      <c r="C26" s="40">
        <f t="shared" si="3"/>
        <v>510</v>
      </c>
      <c r="D26" s="41">
        <f>C26/C21%</f>
        <v>18.61313868613139</v>
      </c>
      <c r="E26" s="49">
        <v>192</v>
      </c>
      <c r="F26" s="41">
        <f>E26/E21%</f>
        <v>17.422867513611617</v>
      </c>
      <c r="G26" s="40">
        <v>318</v>
      </c>
      <c r="H26" s="42">
        <f>G26/G21%</f>
        <v>19.413919413919416</v>
      </c>
    </row>
    <row r="27" spans="2:8" ht="15.75">
      <c r="B27" s="69" t="s">
        <v>56</v>
      </c>
      <c r="C27" s="40">
        <f t="shared" si="3"/>
        <v>298</v>
      </c>
      <c r="D27" s="41">
        <f>C27/C21%</f>
        <v>10.875912408759124</v>
      </c>
      <c r="E27" s="49">
        <v>122</v>
      </c>
      <c r="F27" s="41">
        <f>E27/E21%</f>
        <v>11.070780399274048</v>
      </c>
      <c r="G27" s="40">
        <v>176</v>
      </c>
      <c r="H27" s="42">
        <f>G27/G21%</f>
        <v>10.744810744810746</v>
      </c>
    </row>
    <row r="28" spans="2:8" ht="16.5" thickBot="1">
      <c r="B28" s="70" t="s">
        <v>57</v>
      </c>
      <c r="C28" s="43">
        <f t="shared" si="3"/>
        <v>123</v>
      </c>
      <c r="D28" s="44">
        <f>C28/C21%</f>
        <v>4.489051094890511</v>
      </c>
      <c r="E28" s="50">
        <v>67</v>
      </c>
      <c r="F28" s="44">
        <f>E28/E21%</f>
        <v>6.0798548094373865</v>
      </c>
      <c r="G28" s="43">
        <v>56</v>
      </c>
      <c r="H28" s="45">
        <f>G28/G21%</f>
        <v>3.418803418803419</v>
      </c>
    </row>
    <row r="29" spans="6:7" ht="15.75">
      <c r="F29" s="4"/>
      <c r="G29" s="35"/>
    </row>
  </sheetData>
  <sheetProtection/>
  <mergeCells count="10">
    <mergeCell ref="B20:B21"/>
    <mergeCell ref="B3:B5"/>
    <mergeCell ref="H1:I1"/>
    <mergeCell ref="E19:F19"/>
    <mergeCell ref="B2:H2"/>
    <mergeCell ref="C3:D3"/>
    <mergeCell ref="E3:F3"/>
    <mergeCell ref="G3:H3"/>
    <mergeCell ref="B19:D19"/>
    <mergeCell ref="B12:B13"/>
  </mergeCells>
  <printOptions horizontalCentered="1"/>
  <pageMargins left="0.7874015748031497" right="0.3937007874015748" top="0.29527559055118113" bottom="0.3937007874015748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I23"/>
  <sheetViews>
    <sheetView zoomScalePageLayoutView="0" workbookViewId="0" topLeftCell="A2">
      <pane xSplit="2" ySplit="5" topLeftCell="C7" activePane="bottomRight" state="frozen"/>
      <selection pane="topLeft" activeCell="I33" sqref="I33"/>
      <selection pane="topRight" activeCell="I33" sqref="I33"/>
      <selection pane="bottomLeft" activeCell="I33" sqref="I33"/>
      <selection pane="bottomRight" activeCell="O17" sqref="O17"/>
    </sheetView>
  </sheetViews>
  <sheetFormatPr defaultColWidth="9.00390625" defaultRowHeight="12.75"/>
  <cols>
    <col min="1" max="1" width="2.125" style="0" customWidth="1"/>
    <col min="2" max="2" width="31.375" style="0" customWidth="1"/>
    <col min="3" max="3" width="15.00390625" style="0" customWidth="1"/>
    <col min="4" max="8" width="13.25390625" style="0" customWidth="1"/>
    <col min="9" max="9" width="5.25390625" style="0" customWidth="1"/>
  </cols>
  <sheetData>
    <row r="2" spans="8:9" ht="13.5" customHeight="1">
      <c r="H2" s="200" t="s">
        <v>58</v>
      </c>
      <c r="I2" s="200"/>
    </row>
    <row r="3" spans="2:8" ht="44.25" customHeight="1" thickBot="1">
      <c r="B3" s="216" t="s">
        <v>120</v>
      </c>
      <c r="C3" s="216"/>
      <c r="D3" s="216"/>
      <c r="E3" s="216"/>
      <c r="F3" s="216"/>
      <c r="G3" s="216"/>
      <c r="H3" s="216"/>
    </row>
    <row r="4" spans="2:8" ht="24" customHeight="1" thickBot="1">
      <c r="B4" s="203" t="s">
        <v>76</v>
      </c>
      <c r="C4" s="215" t="s">
        <v>31</v>
      </c>
      <c r="D4" s="209"/>
      <c r="E4" s="210" t="s">
        <v>14</v>
      </c>
      <c r="F4" s="210"/>
      <c r="G4" s="211" t="s">
        <v>32</v>
      </c>
      <c r="H4" s="212"/>
    </row>
    <row r="5" spans="2:8" ht="16.5" customHeight="1" thickBot="1">
      <c r="B5" s="205"/>
      <c r="C5" s="66" t="s">
        <v>2</v>
      </c>
      <c r="D5" s="67" t="s">
        <v>33</v>
      </c>
      <c r="E5" s="67" t="s">
        <v>2</v>
      </c>
      <c r="F5" s="67" t="s">
        <v>33</v>
      </c>
      <c r="G5" s="67" t="s">
        <v>2</v>
      </c>
      <c r="H5" s="68" t="s">
        <v>33</v>
      </c>
    </row>
    <row r="6" spans="2:8" ht="25.5" customHeight="1" thickBot="1">
      <c r="B6" s="204"/>
      <c r="C6" s="120">
        <f aca="true" t="shared" si="0" ref="C6:H6">SUM(C7:C12)</f>
        <v>2740</v>
      </c>
      <c r="D6" s="121">
        <f t="shared" si="0"/>
        <v>100</v>
      </c>
      <c r="E6" s="124">
        <f t="shared" si="0"/>
        <v>1102</v>
      </c>
      <c r="F6" s="125">
        <f t="shared" si="0"/>
        <v>100</v>
      </c>
      <c r="G6" s="114">
        <f t="shared" si="0"/>
        <v>1638</v>
      </c>
      <c r="H6" s="115">
        <f t="shared" si="0"/>
        <v>100.00000000000001</v>
      </c>
    </row>
    <row r="7" spans="2:8" ht="15.75">
      <c r="B7" s="78" t="s">
        <v>34</v>
      </c>
      <c r="C7" s="51">
        <f aca="true" t="shared" si="1" ref="C7:C12">E7+G7</f>
        <v>355</v>
      </c>
      <c r="D7" s="52">
        <f>C7/C6%</f>
        <v>12.956204379562044</v>
      </c>
      <c r="E7" s="53">
        <v>197</v>
      </c>
      <c r="F7" s="41">
        <f>E7/E6%</f>
        <v>17.876588021778584</v>
      </c>
      <c r="G7" s="51">
        <v>158</v>
      </c>
      <c r="H7" s="42">
        <f>G7/G6%</f>
        <v>9.645909645909647</v>
      </c>
    </row>
    <row r="8" spans="2:8" ht="15.75">
      <c r="B8" s="75" t="s">
        <v>35</v>
      </c>
      <c r="C8" s="51">
        <f t="shared" si="1"/>
        <v>487</v>
      </c>
      <c r="D8" s="41">
        <f>C8/C6%</f>
        <v>17.77372262773723</v>
      </c>
      <c r="E8" s="49">
        <v>245</v>
      </c>
      <c r="F8" s="41">
        <f>E8/E6%</f>
        <v>22.23230490018149</v>
      </c>
      <c r="G8" s="40">
        <v>242</v>
      </c>
      <c r="H8" s="42">
        <f>G8/G6%</f>
        <v>14.774114774114775</v>
      </c>
    </row>
    <row r="9" spans="2:8" ht="15.75">
      <c r="B9" s="75" t="s">
        <v>36</v>
      </c>
      <c r="C9" s="51">
        <f t="shared" si="1"/>
        <v>388</v>
      </c>
      <c r="D9" s="41">
        <f>C9/C6%</f>
        <v>14.16058394160584</v>
      </c>
      <c r="E9" s="49">
        <v>191</v>
      </c>
      <c r="F9" s="41">
        <f>E9/E6%</f>
        <v>17.332123411978223</v>
      </c>
      <c r="G9" s="40">
        <v>197</v>
      </c>
      <c r="H9" s="42">
        <f>G9/G6%</f>
        <v>12.026862026862027</v>
      </c>
    </row>
    <row r="10" spans="2:8" ht="15.75">
      <c r="B10" s="75" t="s">
        <v>37</v>
      </c>
      <c r="C10" s="51">
        <f t="shared" si="1"/>
        <v>505</v>
      </c>
      <c r="D10" s="41">
        <f>C10/C6%</f>
        <v>18.43065693430657</v>
      </c>
      <c r="E10" s="49">
        <v>224</v>
      </c>
      <c r="F10" s="41">
        <f>E10/E6%</f>
        <v>20.326678765880217</v>
      </c>
      <c r="G10" s="40">
        <v>281</v>
      </c>
      <c r="H10" s="42">
        <f>G10/G6%</f>
        <v>17.155067155067155</v>
      </c>
    </row>
    <row r="11" spans="2:8" ht="15.75">
      <c r="B11" s="75" t="s">
        <v>38</v>
      </c>
      <c r="C11" s="51">
        <f t="shared" si="1"/>
        <v>402</v>
      </c>
      <c r="D11" s="41">
        <f>C11/C6%</f>
        <v>14.67153284671533</v>
      </c>
      <c r="E11" s="49">
        <v>131</v>
      </c>
      <c r="F11" s="41">
        <f>E11/E6%</f>
        <v>11.887477313974593</v>
      </c>
      <c r="G11" s="40">
        <v>271</v>
      </c>
      <c r="H11" s="42">
        <f>G11/G6%</f>
        <v>16.544566544566546</v>
      </c>
    </row>
    <row r="12" spans="2:8" ht="16.5" thickBot="1">
      <c r="B12" s="76" t="s">
        <v>39</v>
      </c>
      <c r="C12" s="54">
        <f t="shared" si="1"/>
        <v>603</v>
      </c>
      <c r="D12" s="44">
        <f>C12/C6%</f>
        <v>22.007299270072995</v>
      </c>
      <c r="E12" s="50">
        <v>114</v>
      </c>
      <c r="F12" s="44">
        <f>E12/E6%</f>
        <v>10.344827586206897</v>
      </c>
      <c r="G12" s="43">
        <v>489</v>
      </c>
      <c r="H12" s="45">
        <f>G12/G6%</f>
        <v>29.853479853479854</v>
      </c>
    </row>
    <row r="13" spans="2:8" ht="15.75">
      <c r="B13" s="77"/>
      <c r="C13" s="55"/>
      <c r="D13" s="56"/>
      <c r="E13" s="57"/>
      <c r="F13" s="56"/>
      <c r="G13" s="55"/>
      <c r="H13" s="56"/>
    </row>
    <row r="14" spans="2:8" ht="29.25" customHeight="1" thickBot="1">
      <c r="B14" s="214" t="s">
        <v>112</v>
      </c>
      <c r="C14" s="214"/>
      <c r="D14" s="214"/>
      <c r="E14" s="214"/>
      <c r="F14" s="214"/>
      <c r="G14" s="214"/>
      <c r="H14" s="214"/>
    </row>
    <row r="15" spans="2:8" ht="24" customHeight="1" thickBot="1">
      <c r="B15" s="203" t="s">
        <v>76</v>
      </c>
      <c r="C15" s="215" t="s">
        <v>31</v>
      </c>
      <c r="D15" s="209"/>
      <c r="E15" s="210" t="s">
        <v>14</v>
      </c>
      <c r="F15" s="210"/>
      <c r="G15" s="211" t="s">
        <v>32</v>
      </c>
      <c r="H15" s="212"/>
    </row>
    <row r="16" spans="2:8" ht="16.5" customHeight="1" thickBot="1">
      <c r="B16" s="205"/>
      <c r="C16" s="66" t="s">
        <v>2</v>
      </c>
      <c r="D16" s="67" t="s">
        <v>33</v>
      </c>
      <c r="E16" s="67" t="s">
        <v>2</v>
      </c>
      <c r="F16" s="67" t="s">
        <v>33</v>
      </c>
      <c r="G16" s="67" t="s">
        <v>2</v>
      </c>
      <c r="H16" s="68" t="s">
        <v>33</v>
      </c>
    </row>
    <row r="17" spans="2:8" ht="25.5" customHeight="1" thickBot="1">
      <c r="B17" s="204"/>
      <c r="C17" s="93">
        <f aca="true" t="shared" si="2" ref="C17:H17">SUM(C18:C23)</f>
        <v>3016</v>
      </c>
      <c r="D17" s="94">
        <f t="shared" si="2"/>
        <v>100.00000000000001</v>
      </c>
      <c r="E17" s="95">
        <f t="shared" si="2"/>
        <v>1221</v>
      </c>
      <c r="F17" s="96">
        <f t="shared" si="2"/>
        <v>99.99999999999999</v>
      </c>
      <c r="G17" s="95">
        <f t="shared" si="2"/>
        <v>1795</v>
      </c>
      <c r="H17" s="97">
        <f t="shared" si="2"/>
        <v>100</v>
      </c>
    </row>
    <row r="18" spans="2:8" ht="15.75">
      <c r="B18" s="78" t="s">
        <v>34</v>
      </c>
      <c r="C18" s="51">
        <f aca="true" t="shared" si="3" ref="C18:C23">E18+G18</f>
        <v>314</v>
      </c>
      <c r="D18" s="52">
        <f>C18/C17%</f>
        <v>10.411140583554376</v>
      </c>
      <c r="E18" s="53">
        <v>176</v>
      </c>
      <c r="F18" s="52">
        <f>E18/E17%</f>
        <v>14.414414414414413</v>
      </c>
      <c r="G18" s="51">
        <v>138</v>
      </c>
      <c r="H18" s="58">
        <f>G18/G17%</f>
        <v>7.688022284122563</v>
      </c>
    </row>
    <row r="19" spans="2:8" ht="15.75">
      <c r="B19" s="75" t="s">
        <v>35</v>
      </c>
      <c r="C19" s="51">
        <f t="shared" si="3"/>
        <v>756</v>
      </c>
      <c r="D19" s="41">
        <f>C19/C17%</f>
        <v>25.06631299734748</v>
      </c>
      <c r="E19" s="49">
        <v>391</v>
      </c>
      <c r="F19" s="41">
        <f>E19/E17%</f>
        <v>32.02293202293202</v>
      </c>
      <c r="G19" s="40">
        <v>365</v>
      </c>
      <c r="H19" s="42">
        <f>G19/G17%</f>
        <v>20.334261838440113</v>
      </c>
    </row>
    <row r="20" spans="2:8" ht="15.75">
      <c r="B20" s="75" t="s">
        <v>36</v>
      </c>
      <c r="C20" s="51">
        <f t="shared" si="3"/>
        <v>445</v>
      </c>
      <c r="D20" s="41">
        <f>C20/C17%</f>
        <v>14.754641909814323</v>
      </c>
      <c r="E20" s="49">
        <v>217</v>
      </c>
      <c r="F20" s="41">
        <f>E20/E17%</f>
        <v>17.77231777231777</v>
      </c>
      <c r="G20" s="40">
        <v>228</v>
      </c>
      <c r="H20" s="42">
        <f>G20/G17%</f>
        <v>12.701949860724234</v>
      </c>
    </row>
    <row r="21" spans="2:8" ht="15.75">
      <c r="B21" s="75" t="s">
        <v>37</v>
      </c>
      <c r="C21" s="51">
        <f t="shared" si="3"/>
        <v>458</v>
      </c>
      <c r="D21" s="41">
        <f>C21/C17%</f>
        <v>15.185676392572944</v>
      </c>
      <c r="E21" s="49">
        <v>177</v>
      </c>
      <c r="F21" s="41">
        <f>E21/E17%</f>
        <v>14.496314496314495</v>
      </c>
      <c r="G21" s="40">
        <v>281</v>
      </c>
      <c r="H21" s="42">
        <f>G21/G17%</f>
        <v>15.654596100278551</v>
      </c>
    </row>
    <row r="22" spans="2:8" ht="15.75">
      <c r="B22" s="75" t="s">
        <v>38</v>
      </c>
      <c r="C22" s="51">
        <f t="shared" si="3"/>
        <v>396</v>
      </c>
      <c r="D22" s="41">
        <f>C22/C17%</f>
        <v>13.12997347480106</v>
      </c>
      <c r="E22" s="49">
        <v>122</v>
      </c>
      <c r="F22" s="41">
        <f>E22/E17%</f>
        <v>9.99180999180999</v>
      </c>
      <c r="G22" s="40">
        <v>274</v>
      </c>
      <c r="H22" s="42">
        <f>G22/G17%</f>
        <v>15.264623955431755</v>
      </c>
    </row>
    <row r="23" spans="2:8" ht="16.5" thickBot="1">
      <c r="B23" s="76" t="s">
        <v>39</v>
      </c>
      <c r="C23" s="54">
        <f t="shared" si="3"/>
        <v>647</v>
      </c>
      <c r="D23" s="44">
        <f>C23/C17%</f>
        <v>21.452254641909814</v>
      </c>
      <c r="E23" s="50">
        <v>138</v>
      </c>
      <c r="F23" s="44">
        <f>E23/E17%</f>
        <v>11.302211302211301</v>
      </c>
      <c r="G23" s="43">
        <v>509</v>
      </c>
      <c r="H23" s="45">
        <f>G23/G17%</f>
        <v>28.356545961002787</v>
      </c>
    </row>
  </sheetData>
  <sheetProtection/>
  <mergeCells count="11">
    <mergeCell ref="H2:I2"/>
    <mergeCell ref="B3:H3"/>
    <mergeCell ref="C4:D4"/>
    <mergeCell ref="E4:F4"/>
    <mergeCell ref="B4:B6"/>
    <mergeCell ref="G4:H4"/>
    <mergeCell ref="B14:H14"/>
    <mergeCell ref="C15:D15"/>
    <mergeCell ref="E15:F15"/>
    <mergeCell ref="G15:H15"/>
    <mergeCell ref="B15:B17"/>
  </mergeCells>
  <printOptions horizontalCentered="1"/>
  <pageMargins left="0.5905511811023623" right="0.1968503937007874" top="0.5905511811023623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BKWIATKOWSKA</cp:lastModifiedBy>
  <cp:lastPrinted>2018-08-02T08:57:52Z</cp:lastPrinted>
  <dcterms:created xsi:type="dcterms:W3CDTF">1997-02-26T13:46:56Z</dcterms:created>
  <dcterms:modified xsi:type="dcterms:W3CDTF">2018-09-04T10:13:16Z</dcterms:modified>
  <cp:category/>
  <cp:version/>
  <cp:contentType/>
  <cp:contentStatus/>
</cp:coreProperties>
</file>