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727" activeTab="5"/>
  </bookViews>
  <sheets>
    <sheet name="Stan I-XII 2019" sheetId="1" r:id="rId1"/>
    <sheet name="Bezrobotni w szczeg. syt." sheetId="2" r:id="rId2"/>
    <sheet name="Dynamika 2019" sheetId="3" r:id="rId3"/>
    <sheet name="Stopa bezrobocia 2019" sheetId="4" r:id="rId4"/>
    <sheet name="struktura XII 2019" sheetId="5" r:id="rId5"/>
    <sheet name="struktura 2019-2018" sheetId="6" r:id="rId6"/>
  </sheets>
  <definedNames>
    <definedName name="_xlnm.Print_Area" localSheetId="1">'Bezrobotni w szczeg. syt.'!$A$1:$M$20</definedName>
    <definedName name="_xlnm.Print_Area" localSheetId="0">'Stan I-XII 2019'!$A$1:$F$33</definedName>
  </definedNames>
  <calcPr fullCalcOnLoad="1"/>
</workbook>
</file>

<file path=xl/sharedStrings.xml><?xml version="1.0" encoding="utf-8"?>
<sst xmlns="http://schemas.openxmlformats.org/spreadsheetml/2006/main" count="210" uniqueCount="119">
  <si>
    <t>Miesiąc</t>
  </si>
  <si>
    <t xml:space="preserve">Liczba  bezrobotnych </t>
  </si>
  <si>
    <t>ogółem</t>
  </si>
  <si>
    <t>z prawem                          do zasiłku</t>
  </si>
  <si>
    <t>Gmina</t>
  </si>
  <si>
    <t>Janowice Wielkie</t>
  </si>
  <si>
    <t>Jeżów Sudecki</t>
  </si>
  <si>
    <t>Karpacz</t>
  </si>
  <si>
    <t>Kowary</t>
  </si>
  <si>
    <t>Mysłakowice</t>
  </si>
  <si>
    <t>Piechowice</t>
  </si>
  <si>
    <t>Podgórzyn</t>
  </si>
  <si>
    <t>Stara Kamienica</t>
  </si>
  <si>
    <t>Szklarska Poręba</t>
  </si>
  <si>
    <t>Jelenia Góra</t>
  </si>
  <si>
    <t xml:space="preserve"> Jelenia Góra</t>
  </si>
  <si>
    <t>GMINA</t>
  </si>
  <si>
    <t>z prawem                do zasiłku</t>
  </si>
  <si>
    <t>bezrobotni                ogółem</t>
  </si>
  <si>
    <t>z prawem              do zasiłku</t>
  </si>
  <si>
    <t>Tabela nr 1</t>
  </si>
  <si>
    <t>Tabela nr 3</t>
  </si>
  <si>
    <t>Tabela nr 4</t>
  </si>
  <si>
    <t>JELENIA  GÓRA   -    liczba bezrobotnych</t>
  </si>
  <si>
    <t>POWIAT JELENIOGÓRSKI  -  liczba bezrobotnych</t>
  </si>
  <si>
    <t>PUP</t>
  </si>
  <si>
    <t xml:space="preserve">powiat jeleniogórski </t>
  </si>
  <si>
    <t>%</t>
  </si>
  <si>
    <t>do 1 miesiąca</t>
  </si>
  <si>
    <t>1 - 3 miesiące</t>
  </si>
  <si>
    <t>3 - 6 miesięcy</t>
  </si>
  <si>
    <t>6 - 12 miesięcy</t>
  </si>
  <si>
    <t xml:space="preserve">12 - 24 miesiące </t>
  </si>
  <si>
    <t>powyżej 24 miesięcy</t>
  </si>
  <si>
    <t>Tabela nr 5</t>
  </si>
  <si>
    <t>18 - 24 lata</t>
  </si>
  <si>
    <t>25 - 34 lata</t>
  </si>
  <si>
    <t>35 - 44 lata</t>
  </si>
  <si>
    <t>45 - 54 lata</t>
  </si>
  <si>
    <t>powyżej 55 lat</t>
  </si>
  <si>
    <t>wyższe</t>
  </si>
  <si>
    <t>policealne i średnie zawodowe</t>
  </si>
  <si>
    <t>średnie ogólnokształcące</t>
  </si>
  <si>
    <t>zasadnicze zawodowe</t>
  </si>
  <si>
    <t>gimnazjalne i poniżej</t>
  </si>
  <si>
    <t>bez stażu</t>
  </si>
  <si>
    <t>do 1 roku</t>
  </si>
  <si>
    <t>1 - 5 lat</t>
  </si>
  <si>
    <t>5 - 10 lat</t>
  </si>
  <si>
    <t>10 - 20 lat</t>
  </si>
  <si>
    <t>20 - 30 lat</t>
  </si>
  <si>
    <t>30 lat i więcej</t>
  </si>
  <si>
    <t>Tabela nr 6</t>
  </si>
  <si>
    <t>GMINY</t>
  </si>
  <si>
    <t>powiat jeleniogórski</t>
  </si>
  <si>
    <t>województwo  dolnośląskie</t>
  </si>
  <si>
    <t>kobiety</t>
  </si>
  <si>
    <t>z prawem do zasiłku</t>
  </si>
  <si>
    <t>długotrwale bezrobotne</t>
  </si>
  <si>
    <t>powyżej          50 roku             życia</t>
  </si>
  <si>
    <t>korzystający ze świadczeń  pomocy społecznej</t>
  </si>
  <si>
    <t>posiadający co najmniej jedno dziecko do 6 roku życia</t>
  </si>
  <si>
    <t>posiadający co najmniej jedno dziecko niepełnosprawne do 18 roku życia</t>
  </si>
  <si>
    <t>niepełno-sprawni</t>
  </si>
  <si>
    <t>Tabela nr 2</t>
  </si>
  <si>
    <t>do 30 roku           życia</t>
  </si>
  <si>
    <t>w tym do 25 roku           życia</t>
  </si>
  <si>
    <t>grupy wieku</t>
  </si>
  <si>
    <t>wykształcenie</t>
  </si>
  <si>
    <t>staż pracy</t>
  </si>
  <si>
    <t>czas pozostawania bez pracy</t>
  </si>
  <si>
    <r>
      <t xml:space="preserve">Liczba bezrobotnych ogółem oraz dynamika bezrobocia                                    </t>
    </r>
    <r>
      <rPr>
        <b/>
        <i/>
        <sz val="15"/>
        <rFont val="Times New Roman"/>
        <family val="1"/>
      </rPr>
      <t xml:space="preserve"> Powiatowy Urząd Pracy w Jeleniej Górze</t>
    </r>
  </si>
  <si>
    <t>Bezrobotni będący w szczególnej sytuacji na rynku pracy*</t>
  </si>
  <si>
    <t>* liczb nie sumuje się</t>
  </si>
  <si>
    <t>w tym z prawem do zasiłku</t>
  </si>
  <si>
    <t>data</t>
  </si>
  <si>
    <t xml:space="preserve"> %</t>
  </si>
  <si>
    <t xml:space="preserve">     ogółem            </t>
  </si>
  <si>
    <t xml:space="preserve">ogółem           </t>
  </si>
  <si>
    <t xml:space="preserve">w tym z prawem do zasiłku    </t>
  </si>
  <si>
    <t>w tym z prawem                                              do zasiłku</t>
  </si>
  <si>
    <t>bezrobotni ogółem</t>
  </si>
  <si>
    <t>w tym z prawem                                                do zasiłku</t>
  </si>
  <si>
    <t>Liczba bezrobotnych ogółem oraz w szczególnej sytuacji na rynku pracy w Jeleniej Górze                                                                  i gminach powiatu jeleniogórskiego</t>
  </si>
  <si>
    <t>osoby będące         w szczególnej sytuacji na            rynku pracy</t>
  </si>
  <si>
    <t>31 XII 2017</t>
  </si>
  <si>
    <t>Liczba bezrobotnych ogółem oraz dynamika bezrobocia</t>
  </si>
  <si>
    <t>31 XII 2018</t>
  </si>
  <si>
    <t xml:space="preserve">stopa bezrobocia % </t>
  </si>
  <si>
    <t>stopa bezrobocia %</t>
  </si>
  <si>
    <t>31 I 2019</t>
  </si>
  <si>
    <t xml:space="preserve">Bezrobotni zarejestrowani                            wg stanu na  31 XII 2018 r. </t>
  </si>
  <si>
    <t>Dynamika XII/2018 = 100 %</t>
  </si>
  <si>
    <t>28 II 2019</t>
  </si>
  <si>
    <t>31 III 2019</t>
  </si>
  <si>
    <t>30 IV 2019</t>
  </si>
  <si>
    <t>31 V 2019</t>
  </si>
  <si>
    <t>30 VI 2019</t>
  </si>
  <si>
    <t>31 VII 2019</t>
  </si>
  <si>
    <t>31 VIII 2019</t>
  </si>
  <si>
    <t>30 IX 2019</t>
  </si>
  <si>
    <t>31 X 2019</t>
  </si>
  <si>
    <t>30 XI 2019</t>
  </si>
  <si>
    <t>31 XII 2019</t>
  </si>
  <si>
    <t>Struktura bezrobotnych według czasu pozostawania bez pracy -  stan na 31 grudnia  2018 r.</t>
  </si>
  <si>
    <t>Dynamika                                          31 XII 2018 = 100%</t>
  </si>
  <si>
    <t>Powiatowy                  Urząd Pracy                         w Jeleniej Górze</t>
  </si>
  <si>
    <t xml:space="preserve">Stopa bezrobocia w grudniu 2018 roku i w poszczególnych miesiącach 2019 roku*                                                                           </t>
  </si>
  <si>
    <t>*dane uwzględniają korektę stopy bezrobocia ogłoszoną w październiku 2019 r.</t>
  </si>
  <si>
    <t>Powiatowy Urząd Pracy                        w Jeleniej Górze</t>
  </si>
  <si>
    <t>Polska</t>
  </si>
  <si>
    <t>Stopa bezrobocia - stan na koniec listopada 2019 r.</t>
  </si>
  <si>
    <t>Liczba bezrobotnych                                         stan na 31 XII 2019 r.</t>
  </si>
  <si>
    <r>
      <t>Wolne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pracy i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aktywizacji zawodowej</t>
    </r>
    <r>
      <rPr>
        <b/>
        <sz val="9"/>
        <rFont val="Times New Roman"/>
        <family val="1"/>
      </rPr>
      <t xml:space="preserve">                            </t>
    </r>
    <r>
      <rPr>
        <b/>
        <sz val="10"/>
        <rFont val="Times New Roman"/>
        <family val="1"/>
      </rPr>
      <t xml:space="preserve">  I-XII  2019  </t>
    </r>
    <r>
      <rPr>
        <b/>
        <sz val="9"/>
        <rFont val="Times New Roman"/>
        <family val="1"/>
      </rPr>
      <t xml:space="preserve">           </t>
    </r>
  </si>
  <si>
    <r>
      <t xml:space="preserve">Podejmujący                pracę   </t>
    </r>
    <r>
      <rPr>
        <b/>
        <sz val="10"/>
        <rFont val="Times New Roman"/>
        <family val="1"/>
      </rPr>
      <t xml:space="preserve">                     </t>
    </r>
    <r>
      <rPr>
        <b/>
        <sz val="11"/>
        <rFont val="Times New Roman"/>
        <family val="1"/>
      </rPr>
      <t xml:space="preserve">  w okresie                     I-XII 2019 </t>
    </r>
  </si>
  <si>
    <t>Bezrobotni  zarejestrowani                                        stan na 31 XII 2019 r.</t>
  </si>
  <si>
    <t>Bezrobotni zarejestrowani                                     wg stanu na  31 XII 2019 r.</t>
  </si>
  <si>
    <t xml:space="preserve">Struktura bezrobotnych według wieku, poziomu wykształcenia, stażu pracy,                                              wg stanu na 31 grudnia 2019 r. </t>
  </si>
  <si>
    <t>Struktura bezrobotnych według czasu pozostawania bez pracy                                                                                          wg stanu na 31 grudnia 2019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</si>
</sst>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9">
    <font>
      <sz val="10"/>
      <name val="Arial CE"/>
      <family val="0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i/>
      <sz val="1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b/>
      <sz val="12"/>
      <color indexed="17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Arial CE"/>
      <family val="2"/>
    </font>
    <font>
      <b/>
      <sz val="14"/>
      <color indexed="17"/>
      <name val="Arial CE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6"/>
      <name val="Arial CE"/>
      <family val="2"/>
    </font>
    <font>
      <b/>
      <sz val="14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i/>
      <sz val="16"/>
      <name val="Times New Roman"/>
      <family val="1"/>
    </font>
    <font>
      <b/>
      <sz val="12"/>
      <color indexed="12"/>
      <name val="Times New Roman"/>
      <family val="1"/>
    </font>
    <font>
      <sz val="12"/>
      <name val="Arial CE"/>
      <family val="0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17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3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3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6FE9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8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26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Border="1" applyAlignment="1">
      <alignment/>
    </xf>
    <xf numFmtId="3" fontId="16" fillId="0" borderId="0" xfId="0" applyNumberFormat="1" applyFont="1" applyBorder="1" applyAlignment="1">
      <alignment horizontal="center" vertical="center"/>
    </xf>
    <xf numFmtId="165" fontId="17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15" fillId="0" borderId="0" xfId="0" applyFont="1" applyAlignment="1">
      <alignment horizontal="right" vertical="center"/>
    </xf>
    <xf numFmtId="0" fontId="22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3" fontId="23" fillId="0" borderId="0" xfId="0" applyNumberFormat="1" applyFont="1" applyFill="1" applyBorder="1" applyAlignment="1">
      <alignment horizontal="right"/>
    </xf>
    <xf numFmtId="0" fontId="15" fillId="0" borderId="0" xfId="0" applyFont="1" applyAlignment="1">
      <alignment horizontal="right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165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3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3" fontId="6" fillId="32" borderId="12" xfId="0" applyNumberFormat="1" applyFont="1" applyFill="1" applyBorder="1" applyAlignment="1">
      <alignment horizontal="center" vertical="center"/>
    </xf>
    <xf numFmtId="166" fontId="6" fillId="32" borderId="13" xfId="0" applyNumberFormat="1" applyFont="1" applyFill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166" fontId="6" fillId="33" borderId="13" xfId="0" applyNumberFormat="1" applyFont="1" applyFill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 vertical="center"/>
    </xf>
    <xf numFmtId="165" fontId="6" fillId="0" borderId="20" xfId="0" applyNumberFormat="1" applyFont="1" applyBorder="1" applyAlignment="1">
      <alignment horizontal="center" vertical="center"/>
    </xf>
    <xf numFmtId="165" fontId="6" fillId="0" borderId="21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165" fontId="6" fillId="0" borderId="22" xfId="0" applyNumberFormat="1" applyFont="1" applyBorder="1" applyAlignment="1">
      <alignment horizontal="center" vertical="center"/>
    </xf>
    <xf numFmtId="165" fontId="6" fillId="0" borderId="23" xfId="0" applyNumberFormat="1" applyFont="1" applyBorder="1" applyAlignment="1">
      <alignment horizontal="center" vertical="center"/>
    </xf>
    <xf numFmtId="3" fontId="6" fillId="32" borderId="24" xfId="0" applyNumberFormat="1" applyFont="1" applyFill="1" applyBorder="1" applyAlignment="1">
      <alignment horizontal="center" vertical="center"/>
    </xf>
    <xf numFmtId="166" fontId="6" fillId="32" borderId="25" xfId="0" applyNumberFormat="1" applyFont="1" applyFill="1" applyBorder="1" applyAlignment="1">
      <alignment horizontal="center" vertical="center"/>
    </xf>
    <xf numFmtId="3" fontId="6" fillId="33" borderId="25" xfId="0" applyNumberFormat="1" applyFont="1" applyFill="1" applyBorder="1" applyAlignment="1">
      <alignment horizontal="center" vertical="center"/>
    </xf>
    <xf numFmtId="166" fontId="6" fillId="33" borderId="25" xfId="0" applyNumberFormat="1" applyFont="1" applyFill="1" applyBorder="1" applyAlignment="1">
      <alignment horizontal="center" vertical="center"/>
    </xf>
    <xf numFmtId="166" fontId="6" fillId="0" borderId="19" xfId="0" applyNumberFormat="1" applyFont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 vertical="center"/>
    </xf>
    <xf numFmtId="166" fontId="6" fillId="0" borderId="22" xfId="0" applyNumberFormat="1" applyFont="1" applyBorder="1" applyAlignment="1">
      <alignment horizontal="center" vertical="center"/>
    </xf>
    <xf numFmtId="165" fontId="6" fillId="33" borderId="25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65" fontId="6" fillId="33" borderId="13" xfId="0" applyNumberFormat="1" applyFont="1" applyFill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10" fillId="0" borderId="28" xfId="0" applyNumberFormat="1" applyFont="1" applyFill="1" applyBorder="1" applyAlignment="1">
      <alignment horizontal="center" vertical="center"/>
    </xf>
    <xf numFmtId="164" fontId="10" fillId="0" borderId="28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8" fillId="35" borderId="10" xfId="0" applyFont="1" applyFill="1" applyBorder="1" applyAlignment="1">
      <alignment horizontal="center" vertical="center"/>
    </xf>
    <xf numFmtId="3" fontId="10" fillId="35" borderId="10" xfId="0" applyNumberFormat="1" applyFont="1" applyFill="1" applyBorder="1" applyAlignment="1">
      <alignment horizontal="center" vertical="center"/>
    </xf>
    <xf numFmtId="3" fontId="10" fillId="35" borderId="28" xfId="0" applyNumberFormat="1" applyFont="1" applyFill="1" applyBorder="1" applyAlignment="1">
      <alignment horizontal="center" vertical="center"/>
    </xf>
    <xf numFmtId="164" fontId="68" fillId="35" borderId="28" xfId="0" applyNumberFormat="1" applyFont="1" applyFill="1" applyBorder="1" applyAlignment="1">
      <alignment horizontal="center" vertical="center"/>
    </xf>
    <xf numFmtId="164" fontId="68" fillId="35" borderId="1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28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68" fillId="34" borderId="10" xfId="0" applyFont="1" applyFill="1" applyBorder="1" applyAlignment="1">
      <alignment horizontal="center" vertical="center"/>
    </xf>
    <xf numFmtId="3" fontId="68" fillId="34" borderId="10" xfId="0" applyNumberFormat="1" applyFont="1" applyFill="1" applyBorder="1" applyAlignment="1">
      <alignment horizontal="center" vertical="center"/>
    </xf>
    <xf numFmtId="3" fontId="68" fillId="34" borderId="28" xfId="0" applyNumberFormat="1" applyFont="1" applyFill="1" applyBorder="1" applyAlignment="1">
      <alignment horizontal="center" vertical="center"/>
    </xf>
    <xf numFmtId="164" fontId="10" fillId="34" borderId="28" xfId="0" applyNumberFormat="1" applyFont="1" applyFill="1" applyBorder="1" applyAlignment="1">
      <alignment horizontal="center" vertical="center"/>
    </xf>
    <xf numFmtId="164" fontId="10" fillId="34" borderId="10" xfId="0" applyNumberFormat="1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3" fontId="10" fillId="37" borderId="26" xfId="0" applyNumberFormat="1" applyFont="1" applyFill="1" applyBorder="1" applyAlignment="1">
      <alignment horizontal="center" vertical="center"/>
    </xf>
    <xf numFmtId="3" fontId="10" fillId="37" borderId="10" xfId="0" applyNumberFormat="1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 wrapText="1"/>
    </xf>
    <xf numFmtId="3" fontId="10" fillId="38" borderId="26" xfId="0" applyNumberFormat="1" applyFont="1" applyFill="1" applyBorder="1" applyAlignment="1">
      <alignment horizontal="center" vertical="center"/>
    </xf>
    <xf numFmtId="0" fontId="10" fillId="38" borderId="26" xfId="0" applyFont="1" applyFill="1" applyBorder="1" applyAlignment="1">
      <alignment horizontal="center" vertical="center"/>
    </xf>
    <xf numFmtId="3" fontId="10" fillId="38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 wrapText="1"/>
    </xf>
    <xf numFmtId="3" fontId="10" fillId="35" borderId="26" xfId="0" applyNumberFormat="1" applyFont="1" applyFill="1" applyBorder="1" applyAlignment="1">
      <alignment horizontal="center" vertical="center"/>
    </xf>
    <xf numFmtId="164" fontId="10" fillId="38" borderId="10" xfId="0" applyNumberFormat="1" applyFont="1" applyFill="1" applyBorder="1" applyAlignment="1">
      <alignment horizontal="center" vertical="center"/>
    </xf>
    <xf numFmtId="164" fontId="10" fillId="37" borderId="10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 wrapText="1"/>
    </xf>
    <xf numFmtId="3" fontId="6" fillId="37" borderId="10" xfId="0" applyNumberFormat="1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3" fontId="6" fillId="38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3" fontId="6" fillId="35" borderId="10" xfId="0" applyNumberFormat="1" applyFont="1" applyFill="1" applyBorder="1" applyAlignment="1">
      <alignment horizontal="center" vertical="center"/>
    </xf>
    <xf numFmtId="164" fontId="6" fillId="35" borderId="10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8" borderId="13" xfId="0" applyFont="1" applyFill="1" applyBorder="1" applyAlignment="1">
      <alignment horizontal="center" vertical="center"/>
    </xf>
    <xf numFmtId="165" fontId="6" fillId="38" borderId="10" xfId="0" applyNumberFormat="1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1" fontId="6" fillId="38" borderId="10" xfId="0" applyNumberFormat="1" applyFont="1" applyFill="1" applyBorder="1" applyAlignment="1">
      <alignment horizontal="center" vertical="center"/>
    </xf>
    <xf numFmtId="164" fontId="6" fillId="38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3" fontId="6" fillId="33" borderId="10" xfId="0" applyNumberFormat="1" applyFont="1" applyFill="1" applyBorder="1" applyAlignment="1">
      <alignment horizontal="center" vertical="center"/>
    </xf>
    <xf numFmtId="3" fontId="6" fillId="7" borderId="13" xfId="0" applyNumberFormat="1" applyFont="1" applyFill="1" applyBorder="1" applyAlignment="1">
      <alignment horizontal="center" vertical="center"/>
    </xf>
    <xf numFmtId="165" fontId="6" fillId="7" borderId="14" xfId="0" applyNumberFormat="1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3" fontId="6" fillId="7" borderId="10" xfId="0" applyNumberFormat="1" applyFont="1" applyFill="1" applyBorder="1" applyAlignment="1">
      <alignment horizontal="center" vertical="center"/>
    </xf>
    <xf numFmtId="166" fontId="6" fillId="7" borderId="14" xfId="0" applyNumberFormat="1" applyFont="1" applyFill="1" applyBorder="1" applyAlignment="1">
      <alignment horizontal="center" vertical="center"/>
    </xf>
    <xf numFmtId="3" fontId="6" fillId="7" borderId="25" xfId="0" applyNumberFormat="1" applyFont="1" applyFill="1" applyBorder="1" applyAlignment="1">
      <alignment horizontal="center" vertical="center"/>
    </xf>
    <xf numFmtId="166" fontId="6" fillId="7" borderId="29" xfId="0" applyNumberFormat="1" applyFont="1" applyFill="1" applyBorder="1" applyAlignment="1">
      <alignment horizontal="center" vertical="center"/>
    </xf>
    <xf numFmtId="165" fontId="6" fillId="7" borderId="29" xfId="0" applyNumberFormat="1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center" vertical="center"/>
    </xf>
    <xf numFmtId="0" fontId="6" fillId="37" borderId="14" xfId="0" applyFont="1" applyFill="1" applyBorder="1" applyAlignment="1">
      <alignment horizontal="center" vertical="center"/>
    </xf>
    <xf numFmtId="165" fontId="6" fillId="37" borderId="10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164" fontId="6" fillId="37" borderId="10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 horizontal="right" vertical="center"/>
    </xf>
    <xf numFmtId="3" fontId="31" fillId="33" borderId="10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165" fontId="31" fillId="0" borderId="10" xfId="0" applyNumberFormat="1" applyFont="1" applyBorder="1" applyAlignment="1">
      <alignment horizontal="center" vertical="center"/>
    </xf>
    <xf numFmtId="165" fontId="31" fillId="38" borderId="1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3" fontId="31" fillId="7" borderId="10" xfId="0" applyNumberFormat="1" applyFont="1" applyFill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 vertical="center"/>
    </xf>
    <xf numFmtId="165" fontId="31" fillId="37" borderId="1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11" fillId="37" borderId="30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/>
    </xf>
    <xf numFmtId="0" fontId="10" fillId="38" borderId="26" xfId="0" applyFont="1" applyFill="1" applyBorder="1" applyAlignment="1">
      <alignment horizontal="center" vertical="center"/>
    </xf>
    <xf numFmtId="0" fontId="10" fillId="38" borderId="27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30" fillId="0" borderId="0" xfId="0" applyFont="1" applyAlignment="1">
      <alignment horizontal="center"/>
    </xf>
    <xf numFmtId="0" fontId="10" fillId="34" borderId="26" xfId="0" applyFont="1" applyFill="1" applyBorder="1" applyAlignment="1">
      <alignment horizontal="center" vertical="center"/>
    </xf>
    <xf numFmtId="0" fontId="10" fillId="34" borderId="27" xfId="0" applyFont="1" applyFill="1" applyBorder="1" applyAlignment="1">
      <alignment horizontal="center" vertical="center"/>
    </xf>
    <xf numFmtId="0" fontId="10" fillId="37" borderId="26" xfId="0" applyFont="1" applyFill="1" applyBorder="1" applyAlignment="1">
      <alignment horizontal="center" vertical="center"/>
    </xf>
    <xf numFmtId="0" fontId="10" fillId="37" borderId="27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/>
    </xf>
    <xf numFmtId="0" fontId="6" fillId="37" borderId="26" xfId="0" applyFont="1" applyFill="1" applyBorder="1" applyAlignment="1">
      <alignment horizontal="center" vertical="center" wrapText="1"/>
    </xf>
    <xf numFmtId="0" fontId="6" fillId="37" borderId="27" xfId="0" applyFont="1" applyFill="1" applyBorder="1" applyAlignment="1">
      <alignment horizontal="center" vertical="center" wrapText="1"/>
    </xf>
    <xf numFmtId="0" fontId="6" fillId="37" borderId="28" xfId="0" applyFont="1" applyFill="1" applyBorder="1" applyAlignment="1">
      <alignment horizontal="center" vertical="center" wrapText="1"/>
    </xf>
    <xf numFmtId="0" fontId="27" fillId="0" borderId="32" xfId="0" applyFont="1" applyBorder="1" applyAlignment="1">
      <alignment horizontal="left" vertical="top" wrapText="1"/>
    </xf>
    <xf numFmtId="0" fontId="24" fillId="0" borderId="0" xfId="0" applyFont="1" applyAlignment="1">
      <alignment horizontal="center"/>
    </xf>
    <xf numFmtId="0" fontId="6" fillId="37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24" fillId="0" borderId="0" xfId="0" applyFont="1" applyAlignment="1">
      <alignment horizontal="center" vertical="center"/>
    </xf>
    <xf numFmtId="0" fontId="6" fillId="38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6" fillId="7" borderId="10" xfId="0" applyFont="1" applyFill="1" applyBorder="1" applyAlignment="1">
      <alignment horizontal="center" vertical="center"/>
    </xf>
    <xf numFmtId="0" fontId="6" fillId="32" borderId="33" xfId="0" applyFont="1" applyFill="1" applyBorder="1" applyAlignment="1">
      <alignment horizontal="center" vertical="center" wrapText="1"/>
    </xf>
    <xf numFmtId="0" fontId="6" fillId="32" borderId="34" xfId="0" applyFont="1" applyFill="1" applyBorder="1" applyAlignment="1">
      <alignment horizontal="center" vertical="center" wrapText="1"/>
    </xf>
    <xf numFmtId="0" fontId="6" fillId="32" borderId="3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4" fillId="34" borderId="0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8" borderId="13" xfId="0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center" vertical="center"/>
    </xf>
    <xf numFmtId="0" fontId="6" fillId="37" borderId="14" xfId="0" applyFont="1" applyFill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="90" zoomScaleNormal="90" zoomScalePageLayoutView="0" workbookViewId="0" topLeftCell="A4">
      <pane xSplit="1" ySplit="9" topLeftCell="B25" activePane="bottomRight" state="frozen"/>
      <selection pane="topLeft" activeCell="A4" sqref="A4"/>
      <selection pane="topRight" activeCell="B4" sqref="B4"/>
      <selection pane="bottomLeft" activeCell="A13" sqref="A13"/>
      <selection pane="bottomRight" activeCell="L19" sqref="L19"/>
    </sheetView>
  </sheetViews>
  <sheetFormatPr defaultColWidth="9.00390625" defaultRowHeight="12.75"/>
  <cols>
    <col min="1" max="1" width="26.625" style="0" customWidth="1"/>
    <col min="2" max="2" width="14.125" style="0" customWidth="1"/>
    <col min="3" max="3" width="15.875" style="0" customWidth="1"/>
    <col min="4" max="4" width="15.25390625" style="0" customWidth="1"/>
    <col min="5" max="5" width="15.75390625" style="0" customWidth="1"/>
  </cols>
  <sheetData>
    <row r="1" spans="1:5" ht="12.75" customHeight="1">
      <c r="A1" s="1"/>
      <c r="B1" s="1"/>
      <c r="C1" s="1"/>
      <c r="D1" s="1"/>
      <c r="E1" s="24" t="s">
        <v>20</v>
      </c>
    </row>
    <row r="2" spans="1:5" ht="6" customHeight="1">
      <c r="A2" s="1"/>
      <c r="B2" s="1"/>
      <c r="C2" s="1"/>
      <c r="D2" s="2"/>
      <c r="E2" s="1"/>
    </row>
    <row r="3" spans="1:5" ht="37.5" customHeight="1">
      <c r="A3" s="162" t="s">
        <v>71</v>
      </c>
      <c r="B3" s="162"/>
      <c r="C3" s="162"/>
      <c r="D3" s="162"/>
      <c r="E3" s="162"/>
    </row>
    <row r="4" spans="1:5" ht="4.5" customHeight="1">
      <c r="A4" s="1"/>
      <c r="B4" s="1"/>
      <c r="C4" s="1"/>
      <c r="D4" s="1"/>
      <c r="E4" s="1"/>
    </row>
    <row r="5" spans="1:5" ht="35.25" customHeight="1">
      <c r="A5" s="163" t="s">
        <v>0</v>
      </c>
      <c r="B5" s="163" t="s">
        <v>1</v>
      </c>
      <c r="C5" s="163"/>
      <c r="D5" s="163" t="s">
        <v>105</v>
      </c>
      <c r="E5" s="163"/>
    </row>
    <row r="6" spans="1:5" ht="25.5" customHeight="1">
      <c r="A6" s="163"/>
      <c r="B6" s="100" t="s">
        <v>2</v>
      </c>
      <c r="C6" s="101" t="s">
        <v>82</v>
      </c>
      <c r="D6" s="101" t="s">
        <v>81</v>
      </c>
      <c r="E6" s="102" t="s">
        <v>3</v>
      </c>
    </row>
    <row r="7" spans="1:5" s="3" customFormat="1" ht="27" customHeight="1">
      <c r="A7" s="87" t="s">
        <v>85</v>
      </c>
      <c r="B7" s="88">
        <v>3016</v>
      </c>
      <c r="C7" s="89">
        <v>426</v>
      </c>
      <c r="D7" s="90">
        <f>B7/B8</f>
        <v>1.0248046211348965</v>
      </c>
      <c r="E7" s="91">
        <f>+C7/C8</f>
        <v>1.0757575757575757</v>
      </c>
    </row>
    <row r="8" spans="1:5" s="3" customFormat="1" ht="27" customHeight="1">
      <c r="A8" s="103" t="s">
        <v>87</v>
      </c>
      <c r="B8" s="104">
        <v>2943</v>
      </c>
      <c r="C8" s="105">
        <v>396</v>
      </c>
      <c r="D8" s="106">
        <v>1</v>
      </c>
      <c r="E8" s="107">
        <v>1</v>
      </c>
    </row>
    <row r="9" spans="1:5" ht="28.5" customHeight="1">
      <c r="A9" s="95" t="s">
        <v>103</v>
      </c>
      <c r="B9" s="96">
        <v>2690</v>
      </c>
      <c r="C9" s="97">
        <v>309</v>
      </c>
      <c r="D9" s="98">
        <f>B9/B8</f>
        <v>0.9140332993544003</v>
      </c>
      <c r="E9" s="99">
        <f>C9/C8</f>
        <v>0.7803030303030303</v>
      </c>
    </row>
    <row r="10" spans="1:6" ht="2.25" customHeight="1">
      <c r="A10" s="168"/>
      <c r="B10" s="168"/>
      <c r="C10" s="168"/>
      <c r="D10" s="168"/>
      <c r="E10" s="168"/>
      <c r="F10" s="4"/>
    </row>
    <row r="11" spans="1:5" ht="34.5" customHeight="1">
      <c r="A11" s="169" t="s">
        <v>4</v>
      </c>
      <c r="B11" s="164" t="s">
        <v>112</v>
      </c>
      <c r="C11" s="164"/>
      <c r="D11" s="166" t="s">
        <v>113</v>
      </c>
      <c r="E11" s="165" t="s">
        <v>114</v>
      </c>
    </row>
    <row r="12" spans="1:5" ht="30.75" customHeight="1">
      <c r="A12" s="169"/>
      <c r="B12" s="108" t="s">
        <v>2</v>
      </c>
      <c r="C12" s="109" t="s">
        <v>80</v>
      </c>
      <c r="D12" s="167"/>
      <c r="E12" s="166"/>
    </row>
    <row r="13" spans="1:7" ht="18">
      <c r="A13" s="53" t="s">
        <v>5</v>
      </c>
      <c r="B13" s="81">
        <v>139</v>
      </c>
      <c r="C13" s="81">
        <v>11</v>
      </c>
      <c r="D13" s="83">
        <v>221</v>
      </c>
      <c r="E13" s="84">
        <v>75</v>
      </c>
      <c r="F13" s="5"/>
      <c r="G13" s="6"/>
    </row>
    <row r="14" spans="1:7" ht="18">
      <c r="A14" s="53" t="s">
        <v>6</v>
      </c>
      <c r="B14" s="81">
        <v>145</v>
      </c>
      <c r="C14" s="81">
        <v>14</v>
      </c>
      <c r="D14" s="83">
        <v>63</v>
      </c>
      <c r="E14" s="84">
        <v>103</v>
      </c>
      <c r="G14" s="6"/>
    </row>
    <row r="15" spans="1:7" ht="18">
      <c r="A15" s="53" t="s">
        <v>7</v>
      </c>
      <c r="B15" s="81">
        <v>99</v>
      </c>
      <c r="C15" s="81">
        <v>7</v>
      </c>
      <c r="D15" s="83">
        <v>484</v>
      </c>
      <c r="E15" s="84">
        <v>54</v>
      </c>
      <c r="G15" s="6"/>
    </row>
    <row r="16" spans="1:7" ht="18">
      <c r="A16" s="53" t="s">
        <v>8</v>
      </c>
      <c r="B16" s="81">
        <v>290</v>
      </c>
      <c r="C16" s="81">
        <v>38</v>
      </c>
      <c r="D16" s="83">
        <v>143</v>
      </c>
      <c r="E16" s="84">
        <v>161</v>
      </c>
      <c r="G16" s="6"/>
    </row>
    <row r="17" spans="1:7" ht="18">
      <c r="A17" s="53" t="s">
        <v>9</v>
      </c>
      <c r="B17" s="81">
        <v>313</v>
      </c>
      <c r="C17" s="81">
        <v>29</v>
      </c>
      <c r="D17" s="83">
        <v>86</v>
      </c>
      <c r="E17" s="84">
        <v>163</v>
      </c>
      <c r="G17" s="6"/>
    </row>
    <row r="18" spans="1:7" ht="18">
      <c r="A18" s="53" t="s">
        <v>10</v>
      </c>
      <c r="B18" s="81">
        <v>126</v>
      </c>
      <c r="C18" s="81">
        <v>14</v>
      </c>
      <c r="D18" s="83">
        <v>98</v>
      </c>
      <c r="E18" s="84">
        <v>78</v>
      </c>
      <c r="G18" s="6"/>
    </row>
    <row r="19" spans="1:7" ht="18">
      <c r="A19" s="53" t="s">
        <v>11</v>
      </c>
      <c r="B19" s="81">
        <v>220</v>
      </c>
      <c r="C19" s="81">
        <v>18</v>
      </c>
      <c r="D19" s="83">
        <v>153</v>
      </c>
      <c r="E19" s="84">
        <v>121</v>
      </c>
      <c r="G19" s="6"/>
    </row>
    <row r="20" spans="1:7" ht="18">
      <c r="A20" s="53" t="s">
        <v>12</v>
      </c>
      <c r="B20" s="81">
        <v>145</v>
      </c>
      <c r="C20" s="81">
        <v>7</v>
      </c>
      <c r="D20" s="83">
        <v>69</v>
      </c>
      <c r="E20" s="84">
        <v>73</v>
      </c>
      <c r="G20" s="6"/>
    </row>
    <row r="21" spans="1:7" ht="18">
      <c r="A21" s="53" t="s">
        <v>13</v>
      </c>
      <c r="B21" s="81">
        <v>117</v>
      </c>
      <c r="C21" s="81">
        <v>7</v>
      </c>
      <c r="D21" s="83">
        <v>607</v>
      </c>
      <c r="E21" s="84">
        <v>88</v>
      </c>
      <c r="G21" s="6"/>
    </row>
    <row r="22" spans="1:7" ht="33" customHeight="1">
      <c r="A22" s="110" t="s">
        <v>26</v>
      </c>
      <c r="B22" s="111">
        <f>SUM(B13:B21)</f>
        <v>1594</v>
      </c>
      <c r="C22" s="111">
        <f>SUM(C13:C21)</f>
        <v>145</v>
      </c>
      <c r="D22" s="112">
        <f>SUM(D13:D21)</f>
        <v>1924</v>
      </c>
      <c r="E22" s="112">
        <f>SUM(E13:E21)</f>
        <v>916</v>
      </c>
      <c r="F22" s="7"/>
      <c r="G22" s="7"/>
    </row>
    <row r="23" spans="1:7" ht="3" customHeight="1">
      <c r="A23" s="8"/>
      <c r="B23" s="82"/>
      <c r="C23" s="85"/>
      <c r="D23" s="86"/>
      <c r="E23" s="85"/>
      <c r="F23" s="7"/>
      <c r="G23" s="7"/>
    </row>
    <row r="24" spans="1:7" ht="33" customHeight="1">
      <c r="A24" s="113" t="s">
        <v>14</v>
      </c>
      <c r="B24" s="114">
        <v>1096</v>
      </c>
      <c r="C24" s="115">
        <v>164</v>
      </c>
      <c r="D24" s="116">
        <v>2741</v>
      </c>
      <c r="E24" s="116">
        <v>1111</v>
      </c>
      <c r="F24" s="7"/>
      <c r="G24" s="7"/>
    </row>
    <row r="25" s="9" customFormat="1" ht="3" customHeight="1"/>
    <row r="26" spans="1:7" ht="36" customHeight="1">
      <c r="A26" s="117" t="s">
        <v>109</v>
      </c>
      <c r="B26" s="118">
        <f>B22+B24</f>
        <v>2690</v>
      </c>
      <c r="C26" s="118">
        <f>C22+C24</f>
        <v>309</v>
      </c>
      <c r="D26" s="96">
        <f>D22+D24</f>
        <v>4665</v>
      </c>
      <c r="E26" s="96">
        <f>E22+E24</f>
        <v>2027</v>
      </c>
      <c r="F26" s="7"/>
      <c r="G26" s="7"/>
    </row>
    <row r="27" spans="1:5" ht="4.5" customHeight="1">
      <c r="A27" s="10"/>
      <c r="B27" s="10"/>
      <c r="C27" s="10"/>
      <c r="D27" s="11"/>
      <c r="E27" s="11"/>
    </row>
    <row r="28" spans="1:5" ht="16.5">
      <c r="A28" s="172" t="s">
        <v>111</v>
      </c>
      <c r="B28" s="172"/>
      <c r="C28" s="172"/>
      <c r="D28" s="172"/>
      <c r="E28" s="172"/>
    </row>
    <row r="29" spans="1:5" ht="4.5" customHeight="1">
      <c r="A29" s="173"/>
      <c r="B29" s="173"/>
      <c r="C29" s="173"/>
      <c r="D29" s="173"/>
      <c r="E29" s="173"/>
    </row>
    <row r="30" spans="1:5" ht="29.25" customHeight="1">
      <c r="A30" s="174" t="s">
        <v>110</v>
      </c>
      <c r="B30" s="175"/>
      <c r="C30" s="107">
        <v>0.051</v>
      </c>
      <c r="D30" s="92"/>
      <c r="E30" s="93"/>
    </row>
    <row r="31" spans="1:5" ht="23.25" customHeight="1">
      <c r="A31" s="174" t="s">
        <v>55</v>
      </c>
      <c r="B31" s="175"/>
      <c r="C31" s="107">
        <v>0.045</v>
      </c>
      <c r="D31" s="92"/>
      <c r="E31" s="93"/>
    </row>
    <row r="32" spans="1:5" ht="22.5" customHeight="1">
      <c r="A32" s="176" t="s">
        <v>54</v>
      </c>
      <c r="B32" s="177"/>
      <c r="C32" s="120">
        <v>0.081</v>
      </c>
      <c r="D32" s="92"/>
      <c r="E32" s="93"/>
    </row>
    <row r="33" spans="1:5" ht="23.25" customHeight="1">
      <c r="A33" s="170" t="s">
        <v>14</v>
      </c>
      <c r="B33" s="171"/>
      <c r="C33" s="119">
        <v>0.03</v>
      </c>
      <c r="D33" s="92"/>
      <c r="E33" s="93"/>
    </row>
    <row r="34" spans="1:5" ht="16.5">
      <c r="A34" s="93"/>
      <c r="B34" s="93"/>
      <c r="C34" s="93"/>
      <c r="D34" s="93"/>
      <c r="E34" s="93"/>
    </row>
    <row r="35" spans="1:5" ht="12.75">
      <c r="A35" s="1"/>
      <c r="B35" s="1"/>
      <c r="C35" s="1"/>
      <c r="D35" s="1"/>
      <c r="E35" s="1"/>
    </row>
  </sheetData>
  <sheetProtection/>
  <mergeCells count="15">
    <mergeCell ref="A33:B33"/>
    <mergeCell ref="A28:E28"/>
    <mergeCell ref="A29:E29"/>
    <mergeCell ref="A30:B30"/>
    <mergeCell ref="A31:B31"/>
    <mergeCell ref="A32:B32"/>
    <mergeCell ref="A3:E3"/>
    <mergeCell ref="A5:A6"/>
    <mergeCell ref="B5:C5"/>
    <mergeCell ref="D5:E5"/>
    <mergeCell ref="B11:C11"/>
    <mergeCell ref="E11:E12"/>
    <mergeCell ref="D11:D12"/>
    <mergeCell ref="A10:E10"/>
    <mergeCell ref="A11:A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="90" zoomScaleNormal="90" zoomScalePageLayoutView="0" workbookViewId="0" topLeftCell="A1">
      <pane xSplit="1" ySplit="4" topLeftCell="B5" activePane="bottomRight" state="frozen"/>
      <selection pane="topLeft" activeCell="J8" sqref="J8"/>
      <selection pane="topRight" activeCell="J8" sqref="J8"/>
      <selection pane="bottomLeft" activeCell="J8" sqref="J8"/>
      <selection pane="bottomRight" activeCell="H10" sqref="H10"/>
    </sheetView>
  </sheetViews>
  <sheetFormatPr defaultColWidth="9.00390625" defaultRowHeight="12.75"/>
  <cols>
    <col min="1" max="1" width="19.00390625" style="0" customWidth="1"/>
    <col min="2" max="2" width="8.625" style="0" customWidth="1"/>
    <col min="3" max="3" width="8.375" style="0" customWidth="1"/>
    <col min="4" max="4" width="8.875" style="0" customWidth="1"/>
    <col min="5" max="5" width="11.625" style="0" customWidth="1"/>
    <col min="6" max="6" width="9.625" style="0" customWidth="1"/>
    <col min="7" max="7" width="9.75390625" style="0" customWidth="1"/>
    <col min="8" max="8" width="11.25390625" style="0" customWidth="1"/>
    <col min="9" max="9" width="8.375" style="0" customWidth="1"/>
    <col min="10" max="10" width="11.375" style="0" customWidth="1"/>
    <col min="11" max="11" width="12.625" style="0" customWidth="1"/>
    <col min="12" max="12" width="14.875" style="0" customWidth="1"/>
    <col min="13" max="13" width="10.00390625" style="0" customWidth="1"/>
    <col min="14" max="14" width="7.375" style="0" customWidth="1"/>
  </cols>
  <sheetData>
    <row r="1" ht="15.75">
      <c r="M1" s="24" t="s">
        <v>64</v>
      </c>
    </row>
    <row r="2" spans="1:13" ht="39" customHeight="1">
      <c r="A2" s="185" t="s">
        <v>83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1:13" ht="33.75" customHeight="1">
      <c r="A3" s="186" t="s">
        <v>53</v>
      </c>
      <c r="B3" s="187" t="s">
        <v>115</v>
      </c>
      <c r="C3" s="188"/>
      <c r="D3" s="188"/>
      <c r="E3" s="189"/>
      <c r="F3" s="187" t="s">
        <v>72</v>
      </c>
      <c r="G3" s="188"/>
      <c r="H3" s="188"/>
      <c r="I3" s="188"/>
      <c r="J3" s="188"/>
      <c r="K3" s="188"/>
      <c r="L3" s="188"/>
      <c r="M3" s="189"/>
    </row>
    <row r="4" spans="1:14" ht="71.25" customHeight="1">
      <c r="A4" s="186"/>
      <c r="B4" s="123" t="s">
        <v>2</v>
      </c>
      <c r="C4" s="123" t="s">
        <v>56</v>
      </c>
      <c r="D4" s="124" t="s">
        <v>57</v>
      </c>
      <c r="E4" s="124" t="s">
        <v>84</v>
      </c>
      <c r="F4" s="124" t="s">
        <v>65</v>
      </c>
      <c r="G4" s="124" t="s">
        <v>66</v>
      </c>
      <c r="H4" s="124" t="s">
        <v>58</v>
      </c>
      <c r="I4" s="124" t="s">
        <v>59</v>
      </c>
      <c r="J4" s="124" t="s">
        <v>60</v>
      </c>
      <c r="K4" s="124" t="s">
        <v>61</v>
      </c>
      <c r="L4" s="124" t="s">
        <v>62</v>
      </c>
      <c r="M4" s="124" t="s">
        <v>63</v>
      </c>
      <c r="N4" s="12"/>
    </row>
    <row r="5" spans="1:14" ht="19.5" customHeight="1">
      <c r="A5" s="22" t="s">
        <v>5</v>
      </c>
      <c r="B5" s="22">
        <v>139</v>
      </c>
      <c r="C5" s="22">
        <v>73</v>
      </c>
      <c r="D5" s="22">
        <v>11</v>
      </c>
      <c r="E5" s="22">
        <v>127</v>
      </c>
      <c r="F5" s="22">
        <v>19</v>
      </c>
      <c r="G5" s="22">
        <v>10</v>
      </c>
      <c r="H5" s="22">
        <v>86</v>
      </c>
      <c r="I5" s="22">
        <v>48</v>
      </c>
      <c r="J5" s="22">
        <v>19</v>
      </c>
      <c r="K5" s="22">
        <v>29</v>
      </c>
      <c r="L5" s="22">
        <v>2</v>
      </c>
      <c r="M5" s="22">
        <v>12</v>
      </c>
      <c r="N5" s="4"/>
    </row>
    <row r="6" spans="1:14" ht="19.5" customHeight="1">
      <c r="A6" s="22" t="s">
        <v>6</v>
      </c>
      <c r="B6" s="22">
        <v>145</v>
      </c>
      <c r="C6" s="22">
        <v>77</v>
      </c>
      <c r="D6" s="22">
        <v>14</v>
      </c>
      <c r="E6" s="22">
        <v>122</v>
      </c>
      <c r="F6" s="22">
        <v>28</v>
      </c>
      <c r="G6" s="22">
        <v>11</v>
      </c>
      <c r="H6" s="22">
        <v>69</v>
      </c>
      <c r="I6" s="22">
        <v>51</v>
      </c>
      <c r="J6" s="22">
        <v>36</v>
      </c>
      <c r="K6" s="52">
        <v>25</v>
      </c>
      <c r="L6" s="22">
        <v>0</v>
      </c>
      <c r="M6" s="22">
        <v>8</v>
      </c>
      <c r="N6" s="4"/>
    </row>
    <row r="7" spans="1:14" ht="19.5" customHeight="1">
      <c r="A7" s="22" t="s">
        <v>7</v>
      </c>
      <c r="B7" s="22">
        <v>99</v>
      </c>
      <c r="C7" s="22">
        <v>35</v>
      </c>
      <c r="D7" s="22">
        <v>7</v>
      </c>
      <c r="E7" s="22">
        <v>86</v>
      </c>
      <c r="F7" s="22">
        <v>8</v>
      </c>
      <c r="G7" s="22">
        <v>4</v>
      </c>
      <c r="H7" s="22">
        <v>56</v>
      </c>
      <c r="I7" s="22">
        <v>51</v>
      </c>
      <c r="J7" s="22">
        <v>12</v>
      </c>
      <c r="K7" s="52">
        <v>11</v>
      </c>
      <c r="L7" s="22">
        <v>0</v>
      </c>
      <c r="M7" s="22">
        <v>10</v>
      </c>
      <c r="N7" s="4"/>
    </row>
    <row r="8" spans="1:14" ht="19.5" customHeight="1">
      <c r="A8" s="22" t="s">
        <v>8</v>
      </c>
      <c r="B8" s="22">
        <v>290</v>
      </c>
      <c r="C8" s="22">
        <v>148</v>
      </c>
      <c r="D8" s="22">
        <v>38</v>
      </c>
      <c r="E8" s="22">
        <v>252</v>
      </c>
      <c r="F8" s="22">
        <v>47</v>
      </c>
      <c r="G8" s="22">
        <v>22</v>
      </c>
      <c r="H8" s="22">
        <v>176</v>
      </c>
      <c r="I8" s="22">
        <v>93</v>
      </c>
      <c r="J8" s="22">
        <v>80</v>
      </c>
      <c r="K8" s="52">
        <v>49</v>
      </c>
      <c r="L8" s="22">
        <v>0</v>
      </c>
      <c r="M8" s="22">
        <v>13</v>
      </c>
      <c r="N8" s="23"/>
    </row>
    <row r="9" spans="1:14" ht="19.5" customHeight="1">
      <c r="A9" s="22" t="s">
        <v>9</v>
      </c>
      <c r="B9" s="22">
        <v>313</v>
      </c>
      <c r="C9" s="22">
        <v>162</v>
      </c>
      <c r="D9" s="22">
        <v>29</v>
      </c>
      <c r="E9" s="22">
        <v>273</v>
      </c>
      <c r="F9" s="22">
        <v>42</v>
      </c>
      <c r="G9" s="22">
        <v>25</v>
      </c>
      <c r="H9" s="22">
        <v>188</v>
      </c>
      <c r="I9" s="22">
        <v>100</v>
      </c>
      <c r="J9" s="22">
        <v>96</v>
      </c>
      <c r="K9" s="52">
        <v>66</v>
      </c>
      <c r="L9" s="22">
        <v>1</v>
      </c>
      <c r="M9" s="22">
        <v>9</v>
      </c>
      <c r="N9" s="4"/>
    </row>
    <row r="10" spans="1:14" ht="19.5" customHeight="1">
      <c r="A10" s="22" t="s">
        <v>10</v>
      </c>
      <c r="B10" s="22">
        <v>126</v>
      </c>
      <c r="C10" s="22">
        <v>60</v>
      </c>
      <c r="D10" s="22">
        <v>14</v>
      </c>
      <c r="E10" s="22">
        <v>114</v>
      </c>
      <c r="F10" s="22">
        <v>19</v>
      </c>
      <c r="G10" s="22">
        <v>6</v>
      </c>
      <c r="H10" s="22">
        <v>75</v>
      </c>
      <c r="I10" s="22">
        <v>42</v>
      </c>
      <c r="J10" s="22">
        <v>38</v>
      </c>
      <c r="K10" s="52">
        <v>28</v>
      </c>
      <c r="L10" s="22">
        <v>0</v>
      </c>
      <c r="M10" s="22">
        <v>9</v>
      </c>
      <c r="N10" s="13"/>
    </row>
    <row r="11" spans="1:14" ht="19.5" customHeight="1">
      <c r="A11" s="22" t="s">
        <v>11</v>
      </c>
      <c r="B11" s="22">
        <v>220</v>
      </c>
      <c r="C11" s="22">
        <v>105</v>
      </c>
      <c r="D11" s="22">
        <v>18</v>
      </c>
      <c r="E11" s="22">
        <v>191</v>
      </c>
      <c r="F11" s="22">
        <v>30</v>
      </c>
      <c r="G11" s="22">
        <v>16</v>
      </c>
      <c r="H11" s="22">
        <v>132</v>
      </c>
      <c r="I11" s="22">
        <v>83</v>
      </c>
      <c r="J11" s="22">
        <v>56</v>
      </c>
      <c r="K11" s="22">
        <v>42</v>
      </c>
      <c r="L11" s="52">
        <v>2</v>
      </c>
      <c r="M11" s="22">
        <v>10</v>
      </c>
      <c r="N11" s="4"/>
    </row>
    <row r="12" spans="1:14" ht="19.5" customHeight="1">
      <c r="A12" s="22" t="s">
        <v>12</v>
      </c>
      <c r="B12" s="22">
        <v>145</v>
      </c>
      <c r="C12" s="22">
        <v>73</v>
      </c>
      <c r="D12" s="22">
        <v>7</v>
      </c>
      <c r="E12" s="22">
        <v>124</v>
      </c>
      <c r="F12" s="22">
        <v>27</v>
      </c>
      <c r="G12" s="22">
        <v>9</v>
      </c>
      <c r="H12" s="22">
        <v>86</v>
      </c>
      <c r="I12" s="22">
        <v>52</v>
      </c>
      <c r="J12" s="22">
        <v>34</v>
      </c>
      <c r="K12" s="52">
        <v>25</v>
      </c>
      <c r="L12" s="22">
        <v>0</v>
      </c>
      <c r="M12" s="22">
        <v>1</v>
      </c>
      <c r="N12" s="23"/>
    </row>
    <row r="13" spans="1:14" ht="19.5" customHeight="1">
      <c r="A13" s="22" t="s">
        <v>13</v>
      </c>
      <c r="B13" s="22">
        <v>117</v>
      </c>
      <c r="C13" s="22">
        <v>56</v>
      </c>
      <c r="D13" s="22">
        <v>7</v>
      </c>
      <c r="E13" s="22">
        <v>96</v>
      </c>
      <c r="F13" s="22">
        <v>8</v>
      </c>
      <c r="G13" s="22">
        <v>3</v>
      </c>
      <c r="H13" s="22">
        <v>68</v>
      </c>
      <c r="I13" s="22">
        <v>48</v>
      </c>
      <c r="J13" s="22">
        <v>26</v>
      </c>
      <c r="K13" s="52">
        <v>18</v>
      </c>
      <c r="L13" s="22">
        <v>0</v>
      </c>
      <c r="M13" s="22">
        <v>8</v>
      </c>
      <c r="N13" s="23"/>
    </row>
    <row r="14" spans="1:14" ht="42" customHeight="1">
      <c r="A14" s="121" t="s">
        <v>54</v>
      </c>
      <c r="B14" s="122">
        <f aca="true" t="shared" si="0" ref="B14:M14">SUM(B5:B13)</f>
        <v>1594</v>
      </c>
      <c r="C14" s="122">
        <f t="shared" si="0"/>
        <v>789</v>
      </c>
      <c r="D14" s="122">
        <f t="shared" si="0"/>
        <v>145</v>
      </c>
      <c r="E14" s="122">
        <f t="shared" si="0"/>
        <v>1385</v>
      </c>
      <c r="F14" s="122">
        <f t="shared" si="0"/>
        <v>228</v>
      </c>
      <c r="G14" s="122">
        <f t="shared" si="0"/>
        <v>106</v>
      </c>
      <c r="H14" s="122">
        <f t="shared" si="0"/>
        <v>936</v>
      </c>
      <c r="I14" s="122">
        <f t="shared" si="0"/>
        <v>568</v>
      </c>
      <c r="J14" s="122">
        <f t="shared" si="0"/>
        <v>397</v>
      </c>
      <c r="K14" s="122">
        <f t="shared" si="0"/>
        <v>293</v>
      </c>
      <c r="L14" s="122">
        <f t="shared" si="0"/>
        <v>5</v>
      </c>
      <c r="M14" s="122">
        <f t="shared" si="0"/>
        <v>80</v>
      </c>
      <c r="N14" s="4"/>
    </row>
    <row r="15" spans="1:13" ht="3" customHeight="1">
      <c r="A15" s="178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80"/>
    </row>
    <row r="16" spans="1:14" ht="42" customHeight="1">
      <c r="A16" s="125" t="s">
        <v>15</v>
      </c>
      <c r="B16" s="126">
        <v>1096</v>
      </c>
      <c r="C16" s="126">
        <v>565</v>
      </c>
      <c r="D16" s="126">
        <v>164</v>
      </c>
      <c r="E16" s="126">
        <v>873</v>
      </c>
      <c r="F16" s="126">
        <v>194</v>
      </c>
      <c r="G16" s="126">
        <v>77</v>
      </c>
      <c r="H16" s="126">
        <v>449</v>
      </c>
      <c r="I16" s="126">
        <v>388</v>
      </c>
      <c r="J16" s="126">
        <v>189</v>
      </c>
      <c r="K16" s="126">
        <v>211</v>
      </c>
      <c r="L16" s="126">
        <v>11</v>
      </c>
      <c r="M16" s="126">
        <v>115</v>
      </c>
      <c r="N16" s="4"/>
    </row>
    <row r="17" spans="1:14" ht="3" customHeight="1">
      <c r="A17" s="181"/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3"/>
      <c r="N17" s="4"/>
    </row>
    <row r="18" spans="1:14" ht="48" customHeight="1">
      <c r="A18" s="127" t="s">
        <v>106</v>
      </c>
      <c r="B18" s="128">
        <f aca="true" t="shared" si="1" ref="B18:M18">B14+B16</f>
        <v>2690</v>
      </c>
      <c r="C18" s="128">
        <f t="shared" si="1"/>
        <v>1354</v>
      </c>
      <c r="D18" s="128">
        <f t="shared" si="1"/>
        <v>309</v>
      </c>
      <c r="E18" s="128">
        <f t="shared" si="1"/>
        <v>2258</v>
      </c>
      <c r="F18" s="128">
        <f t="shared" si="1"/>
        <v>422</v>
      </c>
      <c r="G18" s="128">
        <f t="shared" si="1"/>
        <v>183</v>
      </c>
      <c r="H18" s="128">
        <f t="shared" si="1"/>
        <v>1385</v>
      </c>
      <c r="I18" s="128">
        <f t="shared" si="1"/>
        <v>956</v>
      </c>
      <c r="J18" s="128">
        <f t="shared" si="1"/>
        <v>586</v>
      </c>
      <c r="K18" s="128">
        <f t="shared" si="1"/>
        <v>504</v>
      </c>
      <c r="L18" s="128">
        <f t="shared" si="1"/>
        <v>16</v>
      </c>
      <c r="M18" s="128">
        <f t="shared" si="1"/>
        <v>195</v>
      </c>
      <c r="N18" s="4"/>
    </row>
    <row r="19" spans="1:12" ht="31.5" customHeight="1">
      <c r="A19" s="190" t="s">
        <v>73</v>
      </c>
      <c r="B19" s="190"/>
      <c r="C19" s="190"/>
      <c r="D19" s="190"/>
      <c r="E19" s="14"/>
      <c r="F19" s="14"/>
      <c r="G19" s="14"/>
      <c r="H19" s="14"/>
      <c r="I19" s="14"/>
      <c r="J19" s="14"/>
      <c r="K19" s="14"/>
      <c r="L19" s="14"/>
    </row>
    <row r="20" spans="1:11" ht="18">
      <c r="A20" s="184"/>
      <c r="B20" s="184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15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2:10" ht="15">
      <c r="B23" s="17"/>
      <c r="C23" s="17"/>
      <c r="D23" s="17"/>
      <c r="E23" s="17"/>
      <c r="F23" s="17"/>
      <c r="G23" s="17"/>
      <c r="H23" s="17"/>
      <c r="I23" s="17"/>
      <c r="J23" s="17"/>
    </row>
  </sheetData>
  <sheetProtection/>
  <mergeCells count="8">
    <mergeCell ref="A15:M15"/>
    <mergeCell ref="A17:M17"/>
    <mergeCell ref="A20:B20"/>
    <mergeCell ref="A2:M2"/>
    <mergeCell ref="A3:A4"/>
    <mergeCell ref="B3:E3"/>
    <mergeCell ref="F3:M3"/>
    <mergeCell ref="A19:D19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scale="9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J20"/>
  <sheetViews>
    <sheetView zoomScalePageLayoutView="0" workbookViewId="0" topLeftCell="A1">
      <pane xSplit="2" ySplit="6" topLeftCell="C7" activePane="bottomRight" state="frozen"/>
      <selection pane="topLeft" activeCell="S18" sqref="S18"/>
      <selection pane="topRight" activeCell="S18" sqref="S18"/>
      <selection pane="bottomLeft" activeCell="S18" sqref="S18"/>
      <selection pane="bottomRight" activeCell="G14" sqref="G14"/>
    </sheetView>
  </sheetViews>
  <sheetFormatPr defaultColWidth="9.00390625" defaultRowHeight="12.75"/>
  <cols>
    <col min="1" max="1" width="0.875" style="0" customWidth="1"/>
    <col min="2" max="2" width="33.375" style="0" customWidth="1"/>
    <col min="3" max="5" width="16.00390625" style="0" customWidth="1"/>
    <col min="6" max="6" width="15.875" style="0" customWidth="1"/>
    <col min="7" max="8" width="16.625" style="0" customWidth="1"/>
  </cols>
  <sheetData>
    <row r="1" spans="2:10" ht="15.75" customHeight="1">
      <c r="B1" s="1"/>
      <c r="C1" s="1"/>
      <c r="D1" s="1"/>
      <c r="E1" s="1"/>
      <c r="F1" s="1"/>
      <c r="G1" s="1"/>
      <c r="H1" s="29" t="s">
        <v>21</v>
      </c>
      <c r="I1" s="27"/>
      <c r="J1" s="27"/>
    </row>
    <row r="2" spans="2:8" ht="3" customHeight="1">
      <c r="B2" s="1"/>
      <c r="C2" s="1"/>
      <c r="D2" s="1"/>
      <c r="E2" s="1"/>
      <c r="F2" s="1"/>
      <c r="G2" s="1"/>
      <c r="H2" s="19"/>
    </row>
    <row r="3" spans="2:8" ht="20.25">
      <c r="B3" s="191" t="s">
        <v>86</v>
      </c>
      <c r="C3" s="191"/>
      <c r="D3" s="191"/>
      <c r="E3" s="191"/>
      <c r="F3" s="191"/>
      <c r="G3" s="191"/>
      <c r="H3" s="191"/>
    </row>
    <row r="4" spans="2:8" ht="3.75" customHeight="1">
      <c r="B4" s="1"/>
      <c r="C4" s="1"/>
      <c r="D4" s="1"/>
      <c r="E4" s="1"/>
      <c r="F4" s="1"/>
      <c r="G4" s="1"/>
      <c r="H4" s="1"/>
    </row>
    <row r="5" spans="2:10" ht="33.75" customHeight="1">
      <c r="B5" s="186" t="s">
        <v>16</v>
      </c>
      <c r="C5" s="192" t="s">
        <v>91</v>
      </c>
      <c r="D5" s="192"/>
      <c r="E5" s="192" t="s">
        <v>116</v>
      </c>
      <c r="F5" s="192"/>
      <c r="G5" s="187" t="s">
        <v>92</v>
      </c>
      <c r="H5" s="189"/>
      <c r="I5" s="20"/>
      <c r="J5" s="20"/>
    </row>
    <row r="6" spans="2:9" ht="33.75" customHeight="1">
      <c r="B6" s="186"/>
      <c r="C6" s="141" t="s">
        <v>2</v>
      </c>
      <c r="D6" s="141" t="s">
        <v>17</v>
      </c>
      <c r="E6" s="141" t="s">
        <v>2</v>
      </c>
      <c r="F6" s="141" t="s">
        <v>17</v>
      </c>
      <c r="G6" s="141" t="s">
        <v>18</v>
      </c>
      <c r="H6" s="141" t="s">
        <v>19</v>
      </c>
      <c r="I6" s="21"/>
    </row>
    <row r="7" spans="2:8" ht="21" customHeight="1">
      <c r="B7" s="22" t="s">
        <v>5</v>
      </c>
      <c r="C7" s="22">
        <v>174</v>
      </c>
      <c r="D7" s="22">
        <v>13</v>
      </c>
      <c r="E7" s="22">
        <v>139</v>
      </c>
      <c r="F7" s="22">
        <v>11</v>
      </c>
      <c r="G7" s="35">
        <f aca="true" t="shared" si="0" ref="G7:H16">E7/C7</f>
        <v>0.7988505747126436</v>
      </c>
      <c r="H7" s="35">
        <f t="shared" si="0"/>
        <v>0.8461538461538461</v>
      </c>
    </row>
    <row r="8" spans="2:8" ht="21" customHeight="1">
      <c r="B8" s="22" t="s">
        <v>6</v>
      </c>
      <c r="C8" s="22">
        <v>143</v>
      </c>
      <c r="D8" s="22">
        <v>23</v>
      </c>
      <c r="E8" s="22">
        <v>145</v>
      </c>
      <c r="F8" s="22">
        <v>14</v>
      </c>
      <c r="G8" s="35">
        <f t="shared" si="0"/>
        <v>1.013986013986014</v>
      </c>
      <c r="H8" s="35">
        <f t="shared" si="0"/>
        <v>0.6086956521739131</v>
      </c>
    </row>
    <row r="9" spans="2:8" ht="21" customHeight="1">
      <c r="B9" s="22" t="s">
        <v>7</v>
      </c>
      <c r="C9" s="22">
        <v>105</v>
      </c>
      <c r="D9" s="22">
        <v>8</v>
      </c>
      <c r="E9" s="22">
        <v>99</v>
      </c>
      <c r="F9" s="22">
        <v>7</v>
      </c>
      <c r="G9" s="35">
        <f t="shared" si="0"/>
        <v>0.9428571428571428</v>
      </c>
      <c r="H9" s="35">
        <f t="shared" si="0"/>
        <v>0.875</v>
      </c>
    </row>
    <row r="10" spans="2:8" ht="21" customHeight="1">
      <c r="B10" s="22" t="s">
        <v>8</v>
      </c>
      <c r="C10" s="22">
        <v>310</v>
      </c>
      <c r="D10" s="22">
        <v>39</v>
      </c>
      <c r="E10" s="22">
        <v>290</v>
      </c>
      <c r="F10" s="22">
        <v>38</v>
      </c>
      <c r="G10" s="35">
        <f t="shared" si="0"/>
        <v>0.9354838709677419</v>
      </c>
      <c r="H10" s="35">
        <f t="shared" si="0"/>
        <v>0.9743589743589743</v>
      </c>
    </row>
    <row r="11" spans="2:8" ht="21" customHeight="1">
      <c r="B11" s="22" t="s">
        <v>9</v>
      </c>
      <c r="C11" s="22">
        <v>345</v>
      </c>
      <c r="D11" s="22">
        <v>38</v>
      </c>
      <c r="E11" s="22">
        <v>313</v>
      </c>
      <c r="F11" s="22">
        <v>29</v>
      </c>
      <c r="G11" s="35">
        <f t="shared" si="0"/>
        <v>0.9072463768115943</v>
      </c>
      <c r="H11" s="35">
        <f t="shared" si="0"/>
        <v>0.7631578947368421</v>
      </c>
    </row>
    <row r="12" spans="2:8" ht="21" customHeight="1">
      <c r="B12" s="22" t="s">
        <v>10</v>
      </c>
      <c r="C12" s="22">
        <v>125</v>
      </c>
      <c r="D12" s="22">
        <v>16</v>
      </c>
      <c r="E12" s="22">
        <v>126</v>
      </c>
      <c r="F12" s="22">
        <v>14</v>
      </c>
      <c r="G12" s="35">
        <f t="shared" si="0"/>
        <v>1.008</v>
      </c>
      <c r="H12" s="35">
        <f t="shared" si="0"/>
        <v>0.875</v>
      </c>
    </row>
    <row r="13" spans="2:8" ht="21" customHeight="1">
      <c r="B13" s="22" t="s">
        <v>11</v>
      </c>
      <c r="C13" s="22">
        <v>229</v>
      </c>
      <c r="D13" s="22">
        <v>38</v>
      </c>
      <c r="E13" s="22">
        <v>220</v>
      </c>
      <c r="F13" s="22">
        <v>18</v>
      </c>
      <c r="G13" s="35">
        <f t="shared" si="0"/>
        <v>0.9606986899563319</v>
      </c>
      <c r="H13" s="35">
        <f t="shared" si="0"/>
        <v>0.47368421052631576</v>
      </c>
    </row>
    <row r="14" spans="2:8" ht="21" customHeight="1">
      <c r="B14" s="22" t="s">
        <v>12</v>
      </c>
      <c r="C14" s="22">
        <v>150</v>
      </c>
      <c r="D14" s="22">
        <v>12</v>
      </c>
      <c r="E14" s="22">
        <v>145</v>
      </c>
      <c r="F14" s="22">
        <v>7</v>
      </c>
      <c r="G14" s="35">
        <f t="shared" si="0"/>
        <v>0.9666666666666667</v>
      </c>
      <c r="H14" s="35">
        <f t="shared" si="0"/>
        <v>0.5833333333333334</v>
      </c>
    </row>
    <row r="15" spans="2:8" ht="21" customHeight="1">
      <c r="B15" s="22" t="s">
        <v>13</v>
      </c>
      <c r="C15" s="22">
        <v>153</v>
      </c>
      <c r="D15" s="22">
        <v>14</v>
      </c>
      <c r="E15" s="22">
        <v>117</v>
      </c>
      <c r="F15" s="22">
        <v>7</v>
      </c>
      <c r="G15" s="35">
        <f t="shared" si="0"/>
        <v>0.7647058823529411</v>
      </c>
      <c r="H15" s="35">
        <f t="shared" si="0"/>
        <v>0.5</v>
      </c>
    </row>
    <row r="16" spans="2:8" ht="31.5" customHeight="1">
      <c r="B16" s="151" t="s">
        <v>26</v>
      </c>
      <c r="C16" s="122">
        <f>SUM(C7:C15)</f>
        <v>1734</v>
      </c>
      <c r="D16" s="122">
        <f>SUM(D7:D15)</f>
        <v>201</v>
      </c>
      <c r="E16" s="122">
        <f>SUM(E7:E15)</f>
        <v>1594</v>
      </c>
      <c r="F16" s="122">
        <f>SUM(F7:F15)</f>
        <v>145</v>
      </c>
      <c r="G16" s="152">
        <f t="shared" si="0"/>
        <v>0.9192618223760092</v>
      </c>
      <c r="H16" s="152">
        <f t="shared" si="0"/>
        <v>0.7213930348258707</v>
      </c>
    </row>
    <row r="17" spans="2:8" ht="3.75" customHeight="1">
      <c r="B17" s="79"/>
      <c r="C17" s="79"/>
      <c r="D17" s="79"/>
      <c r="E17" s="79"/>
      <c r="F17" s="79"/>
      <c r="G17" s="80"/>
      <c r="H17" s="80"/>
    </row>
    <row r="18" spans="2:8" ht="31.5" customHeight="1">
      <c r="B18" s="134" t="s">
        <v>14</v>
      </c>
      <c r="C18" s="126">
        <v>1209</v>
      </c>
      <c r="D18" s="135">
        <v>195</v>
      </c>
      <c r="E18" s="126">
        <v>1096</v>
      </c>
      <c r="F18" s="135">
        <v>164</v>
      </c>
      <c r="G18" s="136">
        <f>E18/C18</f>
        <v>0.9065343258891646</v>
      </c>
      <c r="H18" s="136">
        <f>F18/D18</f>
        <v>0.841025641025641</v>
      </c>
    </row>
    <row r="19" spans="2:8" ht="4.5" customHeight="1">
      <c r="B19" s="79"/>
      <c r="C19" s="79"/>
      <c r="D19" s="79"/>
      <c r="E19" s="79"/>
      <c r="F19" s="79"/>
      <c r="G19" s="80"/>
      <c r="H19" s="80"/>
    </row>
    <row r="20" spans="2:8" ht="33.75" customHeight="1">
      <c r="B20" s="127" t="s">
        <v>109</v>
      </c>
      <c r="C20" s="128">
        <f>C16+C18</f>
        <v>2943</v>
      </c>
      <c r="D20" s="128">
        <f>D16+D18</f>
        <v>396</v>
      </c>
      <c r="E20" s="128">
        <f>E16+E18</f>
        <v>2690</v>
      </c>
      <c r="F20" s="128">
        <f>F16+F18</f>
        <v>309</v>
      </c>
      <c r="G20" s="129">
        <f>E20/C20</f>
        <v>0.9140332993544003</v>
      </c>
      <c r="H20" s="129">
        <f>F20/D20</f>
        <v>0.7803030303030303</v>
      </c>
    </row>
  </sheetData>
  <sheetProtection/>
  <mergeCells count="5">
    <mergeCell ref="B3:H3"/>
    <mergeCell ref="B5:B6"/>
    <mergeCell ref="C5:D5"/>
    <mergeCell ref="E5:F5"/>
    <mergeCell ref="G5:H5"/>
  </mergeCells>
  <printOptions horizontalCentered="1"/>
  <pageMargins left="0.5905511811023623" right="0.5905511811023623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zoomScale="75" zoomScaleNormal="75" zoomScalePageLayoutView="0" workbookViewId="0" topLeftCell="A1">
      <selection activeCell="P18" sqref="P18"/>
    </sheetView>
  </sheetViews>
  <sheetFormatPr defaultColWidth="9.00390625" defaultRowHeight="12.75"/>
  <cols>
    <col min="1" max="1" width="15.125" style="0" customWidth="1"/>
    <col min="2" max="2" width="13.875" style="0" customWidth="1"/>
    <col min="3" max="4" width="14.00390625" style="0" customWidth="1"/>
    <col min="5" max="5" width="13.125" style="0" customWidth="1"/>
    <col min="6" max="6" width="1.625" style="0" customWidth="1"/>
    <col min="7" max="7" width="15.25390625" style="0" customWidth="1"/>
    <col min="8" max="8" width="13.875" style="0" customWidth="1"/>
    <col min="9" max="10" width="14.00390625" style="0" customWidth="1"/>
    <col min="11" max="11" width="13.125" style="0" customWidth="1"/>
    <col min="13" max="13" width="9.75390625" style="0" customWidth="1"/>
    <col min="14" max="14" width="9.125" style="0" hidden="1" customWidth="1"/>
  </cols>
  <sheetData>
    <row r="1" spans="9:12" ht="15" customHeight="1">
      <c r="I1" s="193" t="s">
        <v>22</v>
      </c>
      <c r="J1" s="193"/>
      <c r="K1" s="193"/>
      <c r="L1" s="27"/>
    </row>
    <row r="2" spans="1:11" s="25" customFormat="1" ht="26.25" customHeight="1">
      <c r="A2" s="162" t="s">
        <v>107</v>
      </c>
      <c r="B2" s="162"/>
      <c r="C2" s="162"/>
      <c r="D2" s="162"/>
      <c r="E2" s="162"/>
      <c r="F2" s="194"/>
      <c r="G2" s="194"/>
      <c r="H2" s="194"/>
      <c r="I2" s="194"/>
      <c r="J2" s="194"/>
      <c r="K2" s="194"/>
    </row>
    <row r="3" spans="1:11" ht="21" customHeight="1">
      <c r="A3" s="195" t="s">
        <v>23</v>
      </c>
      <c r="B3" s="195"/>
      <c r="C3" s="195"/>
      <c r="D3" s="195"/>
      <c r="E3" s="195" t="s">
        <v>88</v>
      </c>
      <c r="F3" s="36"/>
      <c r="G3" s="192" t="s">
        <v>24</v>
      </c>
      <c r="H3" s="192"/>
      <c r="I3" s="192"/>
      <c r="J3" s="192"/>
      <c r="K3" s="192" t="s">
        <v>89</v>
      </c>
    </row>
    <row r="4" spans="1:11" ht="19.5" customHeight="1">
      <c r="A4" s="196" t="s">
        <v>75</v>
      </c>
      <c r="B4" s="196" t="s">
        <v>2</v>
      </c>
      <c r="C4" s="197" t="s">
        <v>79</v>
      </c>
      <c r="D4" s="197"/>
      <c r="E4" s="195"/>
      <c r="F4" s="36"/>
      <c r="G4" s="201" t="s">
        <v>75</v>
      </c>
      <c r="H4" s="201" t="s">
        <v>2</v>
      </c>
      <c r="I4" s="198" t="s">
        <v>74</v>
      </c>
      <c r="J4" s="198"/>
      <c r="K4" s="192"/>
    </row>
    <row r="5" spans="1:11" ht="15.75" customHeight="1">
      <c r="A5" s="196"/>
      <c r="B5" s="196"/>
      <c r="C5" s="137" t="s">
        <v>77</v>
      </c>
      <c r="D5" s="94" t="s">
        <v>76</v>
      </c>
      <c r="E5" s="195"/>
      <c r="F5" s="36"/>
      <c r="G5" s="201"/>
      <c r="H5" s="201"/>
      <c r="I5" s="142" t="s">
        <v>78</v>
      </c>
      <c r="J5" s="142" t="s">
        <v>76</v>
      </c>
      <c r="K5" s="192"/>
    </row>
    <row r="6" spans="1:11" ht="27.75" customHeight="1">
      <c r="A6" s="153" t="s">
        <v>87</v>
      </c>
      <c r="B6" s="154">
        <v>1209</v>
      </c>
      <c r="C6" s="155">
        <v>195</v>
      </c>
      <c r="D6" s="156">
        <f aca="true" t="shared" si="0" ref="D6:D12">C6/B6%</f>
        <v>16.129032258064516</v>
      </c>
      <c r="E6" s="157">
        <v>3.6</v>
      </c>
      <c r="F6" s="158"/>
      <c r="G6" s="153" t="s">
        <v>87</v>
      </c>
      <c r="H6" s="159">
        <v>1734</v>
      </c>
      <c r="I6" s="160">
        <v>201</v>
      </c>
      <c r="J6" s="156">
        <f aca="true" t="shared" si="1" ref="J6:J12">I6/H6%</f>
        <v>11.591695501730104</v>
      </c>
      <c r="K6" s="161">
        <v>8.9</v>
      </c>
    </row>
    <row r="7" spans="1:11" ht="27.75" customHeight="1">
      <c r="A7" s="31" t="s">
        <v>90</v>
      </c>
      <c r="B7" s="138">
        <v>1289</v>
      </c>
      <c r="C7" s="22">
        <v>209</v>
      </c>
      <c r="D7" s="55">
        <f t="shared" si="0"/>
        <v>16.21411947245927</v>
      </c>
      <c r="E7" s="133">
        <v>3.8</v>
      </c>
      <c r="F7" s="36"/>
      <c r="G7" s="31" t="s">
        <v>90</v>
      </c>
      <c r="H7" s="143">
        <v>1786</v>
      </c>
      <c r="I7" s="54">
        <v>206</v>
      </c>
      <c r="J7" s="55">
        <f t="shared" si="1"/>
        <v>11.534154535274357</v>
      </c>
      <c r="K7" s="150">
        <v>9.1</v>
      </c>
    </row>
    <row r="8" spans="1:11" ht="33" customHeight="1">
      <c r="A8" s="31" t="s">
        <v>93</v>
      </c>
      <c r="B8" s="138">
        <v>1310</v>
      </c>
      <c r="C8" s="22">
        <v>202</v>
      </c>
      <c r="D8" s="55">
        <f t="shared" si="0"/>
        <v>15.419847328244275</v>
      </c>
      <c r="E8" s="133">
        <v>3.8</v>
      </c>
      <c r="F8" s="36"/>
      <c r="G8" s="31" t="s">
        <v>93</v>
      </c>
      <c r="H8" s="143">
        <v>1823</v>
      </c>
      <c r="I8" s="54">
        <v>214</v>
      </c>
      <c r="J8" s="55">
        <f t="shared" si="1"/>
        <v>11.738891936368622</v>
      </c>
      <c r="K8" s="150">
        <v>9.2</v>
      </c>
    </row>
    <row r="9" spans="1:12" ht="33" customHeight="1">
      <c r="A9" s="31" t="s">
        <v>94</v>
      </c>
      <c r="B9" s="138">
        <v>1197</v>
      </c>
      <c r="C9" s="22">
        <v>202</v>
      </c>
      <c r="D9" s="55">
        <f t="shared" si="0"/>
        <v>16.875522138680033</v>
      </c>
      <c r="E9" s="133">
        <v>3.5</v>
      </c>
      <c r="F9" s="36"/>
      <c r="G9" s="31" t="s">
        <v>94</v>
      </c>
      <c r="H9" s="143">
        <v>1812</v>
      </c>
      <c r="I9" s="54">
        <v>227</v>
      </c>
      <c r="J9" s="55">
        <f t="shared" si="1"/>
        <v>12.527593818984547</v>
      </c>
      <c r="K9" s="150">
        <v>9.1</v>
      </c>
      <c r="L9" s="26"/>
    </row>
    <row r="10" spans="1:12" ht="33" customHeight="1">
      <c r="A10" s="31" t="s">
        <v>95</v>
      </c>
      <c r="B10" s="138">
        <v>1158</v>
      </c>
      <c r="C10" s="22">
        <v>208</v>
      </c>
      <c r="D10" s="55">
        <f t="shared" si="0"/>
        <v>17.962003454231432</v>
      </c>
      <c r="E10" s="133">
        <v>3.4</v>
      </c>
      <c r="F10" s="36"/>
      <c r="G10" s="31" t="s">
        <v>95</v>
      </c>
      <c r="H10" s="143">
        <v>1741</v>
      </c>
      <c r="I10" s="54">
        <v>227</v>
      </c>
      <c r="J10" s="55">
        <f t="shared" si="1"/>
        <v>13.038483630097645</v>
      </c>
      <c r="K10" s="150">
        <v>8.8</v>
      </c>
      <c r="L10" s="26"/>
    </row>
    <row r="11" spans="1:12" ht="33" customHeight="1">
      <c r="A11" s="31" t="s">
        <v>96</v>
      </c>
      <c r="B11" s="138">
        <v>1120</v>
      </c>
      <c r="C11" s="22">
        <v>202</v>
      </c>
      <c r="D11" s="55">
        <f t="shared" si="0"/>
        <v>18.03571428571429</v>
      </c>
      <c r="E11" s="133">
        <v>3.3</v>
      </c>
      <c r="F11" s="36"/>
      <c r="G11" s="31" t="s">
        <v>96</v>
      </c>
      <c r="H11" s="143">
        <v>1703</v>
      </c>
      <c r="I11" s="54">
        <v>205</v>
      </c>
      <c r="J11" s="55">
        <f t="shared" si="1"/>
        <v>12.037580739870815</v>
      </c>
      <c r="K11" s="150">
        <v>8.6</v>
      </c>
      <c r="L11" s="26"/>
    </row>
    <row r="12" spans="1:12" ht="33" customHeight="1">
      <c r="A12" s="31" t="s">
        <v>97</v>
      </c>
      <c r="B12" s="138">
        <v>1086</v>
      </c>
      <c r="C12" s="22">
        <v>202</v>
      </c>
      <c r="D12" s="55">
        <f t="shared" si="0"/>
        <v>18.60036832412523</v>
      </c>
      <c r="E12" s="133">
        <v>3.2</v>
      </c>
      <c r="F12" s="36"/>
      <c r="G12" s="31" t="s">
        <v>97</v>
      </c>
      <c r="H12" s="143">
        <v>1644</v>
      </c>
      <c r="I12" s="54">
        <v>204</v>
      </c>
      <c r="J12" s="55">
        <f t="shared" si="1"/>
        <v>12.40875912408759</v>
      </c>
      <c r="K12" s="150">
        <v>8.4</v>
      </c>
      <c r="L12" s="26"/>
    </row>
    <row r="13" spans="1:12" ht="33" customHeight="1">
      <c r="A13" s="31" t="s">
        <v>98</v>
      </c>
      <c r="B13" s="138">
        <v>1070</v>
      </c>
      <c r="C13" s="22">
        <v>202</v>
      </c>
      <c r="D13" s="55">
        <f aca="true" t="shared" si="2" ref="D13:D18">C13/B13%</f>
        <v>18.878504672897197</v>
      </c>
      <c r="E13" s="133">
        <v>3.1</v>
      </c>
      <c r="F13" s="36"/>
      <c r="G13" s="31" t="s">
        <v>98</v>
      </c>
      <c r="H13" s="143">
        <v>1616</v>
      </c>
      <c r="I13" s="54">
        <v>198</v>
      </c>
      <c r="J13" s="55">
        <f aca="true" t="shared" si="3" ref="J13:J18">I13/H13%</f>
        <v>12.252475247524753</v>
      </c>
      <c r="K13" s="150">
        <v>8.2</v>
      </c>
      <c r="L13" s="26"/>
    </row>
    <row r="14" spans="1:12" ht="33" customHeight="1">
      <c r="A14" s="31" t="s">
        <v>99</v>
      </c>
      <c r="B14" s="138">
        <v>1079</v>
      </c>
      <c r="C14" s="22">
        <v>193</v>
      </c>
      <c r="D14" s="55">
        <f t="shared" si="2"/>
        <v>17.88693234476367</v>
      </c>
      <c r="E14" s="133">
        <v>3.2</v>
      </c>
      <c r="F14" s="36"/>
      <c r="G14" s="31" t="s">
        <v>99</v>
      </c>
      <c r="H14" s="143">
        <v>1568</v>
      </c>
      <c r="I14" s="54">
        <v>194</v>
      </c>
      <c r="J14" s="55">
        <f t="shared" si="3"/>
        <v>12.372448979591837</v>
      </c>
      <c r="K14" s="150">
        <v>8</v>
      </c>
      <c r="L14" s="26"/>
    </row>
    <row r="15" spans="1:12" ht="33" customHeight="1">
      <c r="A15" s="31" t="s">
        <v>100</v>
      </c>
      <c r="B15" s="138">
        <v>1064</v>
      </c>
      <c r="C15" s="22">
        <v>177</v>
      </c>
      <c r="D15" s="55">
        <f t="shared" si="2"/>
        <v>16.63533834586466</v>
      </c>
      <c r="E15" s="133">
        <v>3.1</v>
      </c>
      <c r="F15" s="36"/>
      <c r="G15" s="31" t="s">
        <v>100</v>
      </c>
      <c r="H15" s="143">
        <v>1558</v>
      </c>
      <c r="I15" s="54">
        <v>175</v>
      </c>
      <c r="J15" s="55">
        <f t="shared" si="3"/>
        <v>11.232349165596919</v>
      </c>
      <c r="K15" s="150">
        <v>8</v>
      </c>
      <c r="L15" s="26"/>
    </row>
    <row r="16" spans="1:12" ht="33" customHeight="1">
      <c r="A16" s="31" t="s">
        <v>101</v>
      </c>
      <c r="B16" s="138">
        <v>1033</v>
      </c>
      <c r="C16" s="22">
        <v>179</v>
      </c>
      <c r="D16" s="55">
        <f t="shared" si="2"/>
        <v>17.32817037754114</v>
      </c>
      <c r="E16" s="133">
        <v>3</v>
      </c>
      <c r="F16" s="36"/>
      <c r="G16" s="31" t="s">
        <v>101</v>
      </c>
      <c r="H16" s="143">
        <v>1555</v>
      </c>
      <c r="I16" s="54">
        <v>177</v>
      </c>
      <c r="J16" s="55">
        <f t="shared" si="3"/>
        <v>11.382636655948552</v>
      </c>
      <c r="K16" s="150">
        <v>7.9</v>
      </c>
      <c r="L16" s="26"/>
    </row>
    <row r="17" spans="1:12" ht="33" customHeight="1">
      <c r="A17" s="31" t="s">
        <v>102</v>
      </c>
      <c r="B17" s="138">
        <v>1009</v>
      </c>
      <c r="C17" s="22">
        <v>176</v>
      </c>
      <c r="D17" s="55">
        <f t="shared" si="2"/>
        <v>17.443012884043608</v>
      </c>
      <c r="E17" s="133">
        <v>3</v>
      </c>
      <c r="F17" s="36"/>
      <c r="G17" s="31" t="s">
        <v>102</v>
      </c>
      <c r="H17" s="143">
        <v>1587</v>
      </c>
      <c r="I17" s="54">
        <v>168</v>
      </c>
      <c r="J17" s="55">
        <f t="shared" si="3"/>
        <v>10.58601134215501</v>
      </c>
      <c r="K17" s="150">
        <v>8.1</v>
      </c>
      <c r="L17" s="26"/>
    </row>
    <row r="18" spans="1:13" ht="33" customHeight="1">
      <c r="A18" s="31" t="s">
        <v>103</v>
      </c>
      <c r="B18" s="138">
        <v>1096</v>
      </c>
      <c r="C18" s="22">
        <v>164</v>
      </c>
      <c r="D18" s="55">
        <f t="shared" si="2"/>
        <v>14.963503649635035</v>
      </c>
      <c r="E18" s="133"/>
      <c r="F18" s="37"/>
      <c r="G18" s="31" t="s">
        <v>103</v>
      </c>
      <c r="H18" s="143">
        <v>1594</v>
      </c>
      <c r="I18" s="54">
        <v>145</v>
      </c>
      <c r="J18" s="55">
        <f t="shared" si="3"/>
        <v>9.096612296110415</v>
      </c>
      <c r="K18" s="150"/>
      <c r="L18" s="2"/>
      <c r="M18" s="1"/>
    </row>
    <row r="19" spans="1:11" ht="12.75">
      <c r="A19" s="199" t="s">
        <v>108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</row>
  </sheetData>
  <sheetProtection/>
  <mergeCells count="13">
    <mergeCell ref="A19:K19"/>
    <mergeCell ref="G4:G5"/>
    <mergeCell ref="H4:H5"/>
    <mergeCell ref="E3:E5"/>
    <mergeCell ref="G3:J3"/>
    <mergeCell ref="I1:K1"/>
    <mergeCell ref="A2:K2"/>
    <mergeCell ref="K3:K5"/>
    <mergeCell ref="A3:D3"/>
    <mergeCell ref="A4:A5"/>
    <mergeCell ref="B4:B5"/>
    <mergeCell ref="C4:D4"/>
    <mergeCell ref="I4:J4"/>
  </mergeCells>
  <printOptions horizontalCentered="1" verticalCentered="1"/>
  <pageMargins left="0.1968503937007874" right="0.1968503937007874" top="0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9"/>
  <sheetViews>
    <sheetView zoomScalePageLayoutView="0" workbookViewId="0" topLeftCell="A1">
      <pane xSplit="2" ySplit="5" topLeftCell="C6" activePane="bottomRight" state="frozen"/>
      <selection pane="topLeft" activeCell="K28" sqref="K28"/>
      <selection pane="topRight" activeCell="K28" sqref="K28"/>
      <selection pane="bottomLeft" activeCell="K28" sqref="K28"/>
      <selection pane="bottomRight" activeCell="Q18" sqref="Q18"/>
    </sheetView>
  </sheetViews>
  <sheetFormatPr defaultColWidth="9.00390625" defaultRowHeight="12.75"/>
  <cols>
    <col min="1" max="1" width="1.00390625" style="0" customWidth="1"/>
    <col min="2" max="2" width="31.375" style="0" customWidth="1"/>
    <col min="3" max="3" width="15.00390625" style="0" customWidth="1"/>
    <col min="4" max="8" width="13.25390625" style="0" customWidth="1"/>
    <col min="9" max="9" width="4.75390625" style="0" customWidth="1"/>
  </cols>
  <sheetData>
    <row r="1" spans="8:9" ht="12.75" customHeight="1">
      <c r="H1" s="193" t="s">
        <v>34</v>
      </c>
      <c r="I1" s="193"/>
    </row>
    <row r="2" spans="2:8" ht="43.5" customHeight="1" thickBot="1">
      <c r="B2" s="206" t="s">
        <v>117</v>
      </c>
      <c r="C2" s="206"/>
      <c r="D2" s="206"/>
      <c r="E2" s="206"/>
      <c r="F2" s="206"/>
      <c r="G2" s="206"/>
      <c r="H2" s="206"/>
    </row>
    <row r="3" spans="2:8" ht="24" customHeight="1" thickBot="1">
      <c r="B3" s="202" t="s">
        <v>67</v>
      </c>
      <c r="C3" s="207" t="s">
        <v>25</v>
      </c>
      <c r="D3" s="208"/>
      <c r="E3" s="209" t="s">
        <v>14</v>
      </c>
      <c r="F3" s="209"/>
      <c r="G3" s="210" t="s">
        <v>26</v>
      </c>
      <c r="H3" s="211"/>
    </row>
    <row r="4" spans="2:8" ht="16.5" thickBot="1">
      <c r="B4" s="204"/>
      <c r="C4" s="51" t="s">
        <v>2</v>
      </c>
      <c r="D4" s="39" t="s">
        <v>27</v>
      </c>
      <c r="E4" s="39" t="s">
        <v>2</v>
      </c>
      <c r="F4" s="39" t="s">
        <v>27</v>
      </c>
      <c r="G4" s="39" t="s">
        <v>2</v>
      </c>
      <c r="H4" s="40" t="s">
        <v>27</v>
      </c>
    </row>
    <row r="5" spans="2:8" ht="18.75" customHeight="1" thickBot="1">
      <c r="B5" s="203"/>
      <c r="C5" s="56">
        <f aca="true" t="shared" si="0" ref="C5:H5">SUM(C6:C10)</f>
        <v>2690</v>
      </c>
      <c r="D5" s="57">
        <f t="shared" si="0"/>
        <v>100</v>
      </c>
      <c r="E5" s="58">
        <f t="shared" si="0"/>
        <v>1096</v>
      </c>
      <c r="F5" s="59">
        <f t="shared" si="0"/>
        <v>100</v>
      </c>
      <c r="G5" s="139">
        <f t="shared" si="0"/>
        <v>1594</v>
      </c>
      <c r="H5" s="144">
        <f t="shared" si="0"/>
        <v>100</v>
      </c>
    </row>
    <row r="6" spans="2:8" ht="15.75">
      <c r="B6" s="50" t="s">
        <v>35</v>
      </c>
      <c r="C6" s="60">
        <f>E6+G6</f>
        <v>183</v>
      </c>
      <c r="D6" s="61">
        <f>C6/C5%</f>
        <v>6.802973977695167</v>
      </c>
      <c r="E6" s="60">
        <v>77</v>
      </c>
      <c r="F6" s="61">
        <f>E6/E5%</f>
        <v>7.025547445255474</v>
      </c>
      <c r="G6" s="60">
        <v>106</v>
      </c>
      <c r="H6" s="62">
        <f>G6/G5%</f>
        <v>6.6499372647427855</v>
      </c>
    </row>
    <row r="7" spans="2:8" ht="15.75">
      <c r="B7" s="41" t="s">
        <v>36</v>
      </c>
      <c r="C7" s="54">
        <f>E7+G7</f>
        <v>561</v>
      </c>
      <c r="D7" s="55">
        <f>C7/C5%</f>
        <v>20.855018587360597</v>
      </c>
      <c r="E7" s="54">
        <v>247</v>
      </c>
      <c r="F7" s="55">
        <f>E7/E5%</f>
        <v>22.536496350364963</v>
      </c>
      <c r="G7" s="54">
        <v>314</v>
      </c>
      <c r="H7" s="63">
        <f>G7/G5%</f>
        <v>19.69887076537014</v>
      </c>
    </row>
    <row r="8" spans="2:8" ht="15.75">
      <c r="B8" s="41" t="s">
        <v>37</v>
      </c>
      <c r="C8" s="54">
        <f>E8+G8</f>
        <v>717</v>
      </c>
      <c r="D8" s="55">
        <f>C8/C5%</f>
        <v>26.654275092936803</v>
      </c>
      <c r="E8" s="54">
        <v>278</v>
      </c>
      <c r="F8" s="55">
        <f>E8/E5%</f>
        <v>25.364963503649633</v>
      </c>
      <c r="G8" s="54">
        <v>439</v>
      </c>
      <c r="H8" s="63">
        <f>G8/G5%</f>
        <v>27.540777917189462</v>
      </c>
    </row>
    <row r="9" spans="2:8" ht="15.75">
      <c r="B9" s="41" t="s">
        <v>38</v>
      </c>
      <c r="C9" s="54">
        <f>E9+G9</f>
        <v>530</v>
      </c>
      <c r="D9" s="55">
        <f>C9/C5%</f>
        <v>19.702602230483272</v>
      </c>
      <c r="E9" s="54">
        <v>198</v>
      </c>
      <c r="F9" s="55">
        <f>E9/E5%</f>
        <v>18.065693430656932</v>
      </c>
      <c r="G9" s="54">
        <v>332</v>
      </c>
      <c r="H9" s="63">
        <f>G9/G5%</f>
        <v>20.82810539523212</v>
      </c>
    </row>
    <row r="10" spans="2:8" ht="16.5" thickBot="1">
      <c r="B10" s="42" t="s">
        <v>39</v>
      </c>
      <c r="C10" s="64">
        <f>E10+G10</f>
        <v>699</v>
      </c>
      <c r="D10" s="65">
        <f>C10/C5%</f>
        <v>25.985130111524164</v>
      </c>
      <c r="E10" s="64">
        <v>296</v>
      </c>
      <c r="F10" s="65">
        <f>E10/E5%</f>
        <v>27.00729927007299</v>
      </c>
      <c r="G10" s="64">
        <v>403</v>
      </c>
      <c r="H10" s="66">
        <f>G10/G5%</f>
        <v>25.282308657465496</v>
      </c>
    </row>
    <row r="11" spans="2:8" ht="3.75" customHeight="1" thickBot="1">
      <c r="B11" s="43"/>
      <c r="C11" s="44"/>
      <c r="D11" s="45"/>
      <c r="E11" s="30"/>
      <c r="F11" s="45"/>
      <c r="G11" s="46"/>
      <c r="H11" s="45"/>
    </row>
    <row r="12" spans="2:8" ht="19.5" customHeight="1" thickBot="1">
      <c r="B12" s="202" t="s">
        <v>68</v>
      </c>
      <c r="C12" s="130" t="s">
        <v>2</v>
      </c>
      <c r="D12" s="131" t="s">
        <v>27</v>
      </c>
      <c r="E12" s="132" t="s">
        <v>2</v>
      </c>
      <c r="F12" s="132" t="s">
        <v>27</v>
      </c>
      <c r="G12" s="148" t="s">
        <v>2</v>
      </c>
      <c r="H12" s="149" t="s">
        <v>27</v>
      </c>
    </row>
    <row r="13" spans="2:8" ht="18.75" customHeight="1" thickBot="1">
      <c r="B13" s="203"/>
      <c r="C13" s="67">
        <f aca="true" t="shared" si="1" ref="C13:H13">SUM(C14:C18)</f>
        <v>2690</v>
      </c>
      <c r="D13" s="68">
        <f t="shared" si="1"/>
        <v>100</v>
      </c>
      <c r="E13" s="69">
        <f t="shared" si="1"/>
        <v>1096</v>
      </c>
      <c r="F13" s="70">
        <f t="shared" si="1"/>
        <v>99.99999999999999</v>
      </c>
      <c r="G13" s="145">
        <f t="shared" si="1"/>
        <v>1594</v>
      </c>
      <c r="H13" s="146">
        <f t="shared" si="1"/>
        <v>100</v>
      </c>
    </row>
    <row r="14" spans="2:8" ht="15.75">
      <c r="B14" s="50" t="s">
        <v>40</v>
      </c>
      <c r="C14" s="60">
        <f>E14+G14</f>
        <v>300</v>
      </c>
      <c r="D14" s="71">
        <f>C14/C13%</f>
        <v>11.152416356877325</v>
      </c>
      <c r="E14" s="60">
        <v>153</v>
      </c>
      <c r="F14" s="61">
        <f>E14/E13%</f>
        <v>13.95985401459854</v>
      </c>
      <c r="G14" s="60">
        <v>147</v>
      </c>
      <c r="H14" s="62">
        <f>G14/G13%</f>
        <v>9.222082810539524</v>
      </c>
    </row>
    <row r="15" spans="2:8" ht="15" customHeight="1">
      <c r="B15" s="41" t="s">
        <v>41</v>
      </c>
      <c r="C15" s="54">
        <f>E15+G15</f>
        <v>526</v>
      </c>
      <c r="D15" s="72">
        <f>C15/C13%</f>
        <v>19.55390334572491</v>
      </c>
      <c r="E15" s="54">
        <v>235</v>
      </c>
      <c r="F15" s="55">
        <f>E15/E13%</f>
        <v>21.441605839416056</v>
      </c>
      <c r="G15" s="54">
        <v>291</v>
      </c>
      <c r="H15" s="63">
        <f>G15/G13%</f>
        <v>18.255959849435385</v>
      </c>
    </row>
    <row r="16" spans="2:8" ht="15.75">
      <c r="B16" s="41" t="s">
        <v>42</v>
      </c>
      <c r="C16" s="54">
        <f>E16+G16</f>
        <v>217</v>
      </c>
      <c r="D16" s="72">
        <f>C16/C13%</f>
        <v>8.066914498141264</v>
      </c>
      <c r="E16" s="54">
        <v>96</v>
      </c>
      <c r="F16" s="55">
        <f>E16/E13%</f>
        <v>8.75912408759124</v>
      </c>
      <c r="G16" s="54">
        <v>121</v>
      </c>
      <c r="H16" s="63">
        <f>G16/G13%</f>
        <v>7.590966122961104</v>
      </c>
    </row>
    <row r="17" spans="2:8" ht="15.75">
      <c r="B17" s="41" t="s">
        <v>43</v>
      </c>
      <c r="C17" s="54">
        <f>E17+G17</f>
        <v>718</v>
      </c>
      <c r="D17" s="72">
        <f>C17/C13%</f>
        <v>26.691449814126397</v>
      </c>
      <c r="E17" s="54">
        <v>286</v>
      </c>
      <c r="F17" s="55">
        <f>E17/E13%</f>
        <v>26.094890510948904</v>
      </c>
      <c r="G17" s="54">
        <v>432</v>
      </c>
      <c r="H17" s="63">
        <f>G17/G13%</f>
        <v>27.101631116687578</v>
      </c>
    </row>
    <row r="18" spans="2:8" ht="16.5" thickBot="1">
      <c r="B18" s="42" t="s">
        <v>44</v>
      </c>
      <c r="C18" s="64">
        <f>E18+G18</f>
        <v>929</v>
      </c>
      <c r="D18" s="73">
        <f>C18/C13%</f>
        <v>34.53531598513011</v>
      </c>
      <c r="E18" s="64">
        <v>326</v>
      </c>
      <c r="F18" s="65">
        <f>E18/E13%</f>
        <v>29.744525547445253</v>
      </c>
      <c r="G18" s="64">
        <v>603</v>
      </c>
      <c r="H18" s="66">
        <f>G18/G13%</f>
        <v>37.82936010037641</v>
      </c>
    </row>
    <row r="19" spans="2:8" ht="3.75" customHeight="1" thickBot="1">
      <c r="B19" s="212"/>
      <c r="C19" s="212"/>
      <c r="D19" s="212"/>
      <c r="E19" s="205"/>
      <c r="F19" s="205"/>
      <c r="G19" s="45"/>
      <c r="H19" s="45"/>
    </row>
    <row r="20" spans="2:8" ht="19.5" customHeight="1" thickBot="1">
      <c r="B20" s="202" t="s">
        <v>69</v>
      </c>
      <c r="C20" s="130" t="s">
        <v>2</v>
      </c>
      <c r="D20" s="131" t="s">
        <v>27</v>
      </c>
      <c r="E20" s="132" t="s">
        <v>2</v>
      </c>
      <c r="F20" s="132" t="s">
        <v>27</v>
      </c>
      <c r="G20" s="148" t="s">
        <v>2</v>
      </c>
      <c r="H20" s="149" t="s">
        <v>27</v>
      </c>
    </row>
    <row r="21" spans="2:8" ht="18.75" customHeight="1" thickBot="1">
      <c r="B21" s="203"/>
      <c r="C21" s="67">
        <f aca="true" t="shared" si="2" ref="C21:H21">SUM(C22:C28)</f>
        <v>2690</v>
      </c>
      <c r="D21" s="68">
        <f t="shared" si="2"/>
        <v>99.99999999999999</v>
      </c>
      <c r="E21" s="69">
        <f t="shared" si="2"/>
        <v>1096</v>
      </c>
      <c r="F21" s="74">
        <f t="shared" si="2"/>
        <v>100</v>
      </c>
      <c r="G21" s="145">
        <f t="shared" si="2"/>
        <v>1594</v>
      </c>
      <c r="H21" s="147">
        <f t="shared" si="2"/>
        <v>100</v>
      </c>
    </row>
    <row r="22" spans="2:8" ht="15.75">
      <c r="B22" s="50" t="s">
        <v>45</v>
      </c>
      <c r="C22" s="60">
        <f>E22+G22</f>
        <v>198</v>
      </c>
      <c r="D22" s="61">
        <f>C22/C21%</f>
        <v>7.360594795539034</v>
      </c>
      <c r="E22" s="75">
        <v>80</v>
      </c>
      <c r="F22" s="61">
        <f>E22/E21%</f>
        <v>7.2992700729927</v>
      </c>
      <c r="G22" s="60">
        <v>118</v>
      </c>
      <c r="H22" s="62">
        <f>G22/G21%</f>
        <v>7.402760351317441</v>
      </c>
    </row>
    <row r="23" spans="2:8" ht="15.75">
      <c r="B23" s="47" t="s">
        <v>46</v>
      </c>
      <c r="C23" s="54">
        <f aca="true" t="shared" si="3" ref="C23:C28">E23+G23</f>
        <v>516</v>
      </c>
      <c r="D23" s="55">
        <f>C23/C21%</f>
        <v>19.182156133828997</v>
      </c>
      <c r="E23" s="22">
        <v>227</v>
      </c>
      <c r="F23" s="55">
        <f>E23/E21%</f>
        <v>20.711678832116785</v>
      </c>
      <c r="G23" s="54">
        <v>289</v>
      </c>
      <c r="H23" s="63">
        <f>G23/G21%</f>
        <v>18.130489335006274</v>
      </c>
    </row>
    <row r="24" spans="2:8" ht="15.75">
      <c r="B24" s="47" t="s">
        <v>47</v>
      </c>
      <c r="C24" s="54">
        <f t="shared" si="3"/>
        <v>662</v>
      </c>
      <c r="D24" s="55">
        <f>C24/C21%</f>
        <v>24.609665427509295</v>
      </c>
      <c r="E24" s="22">
        <v>265</v>
      </c>
      <c r="F24" s="55">
        <f>E24/E21%</f>
        <v>24.178832116788318</v>
      </c>
      <c r="G24" s="54">
        <v>397</v>
      </c>
      <c r="H24" s="63">
        <f>G24/G21%</f>
        <v>24.90589711417817</v>
      </c>
    </row>
    <row r="25" spans="2:8" ht="15.75">
      <c r="B25" s="47" t="s">
        <v>48</v>
      </c>
      <c r="C25" s="54">
        <f t="shared" si="3"/>
        <v>477</v>
      </c>
      <c r="D25" s="55">
        <f>C25/C21%</f>
        <v>17.732342007434944</v>
      </c>
      <c r="E25" s="22">
        <v>185</v>
      </c>
      <c r="F25" s="55">
        <f>E25/E21%</f>
        <v>16.87956204379562</v>
      </c>
      <c r="G25" s="54">
        <v>292</v>
      </c>
      <c r="H25" s="63">
        <f>G25/G21%</f>
        <v>18.318695106649937</v>
      </c>
    </row>
    <row r="26" spans="2:8" ht="15.75">
      <c r="B26" s="47" t="s">
        <v>49</v>
      </c>
      <c r="C26" s="54">
        <f t="shared" si="3"/>
        <v>463</v>
      </c>
      <c r="D26" s="55">
        <f>C26/C21%</f>
        <v>17.21189591078067</v>
      </c>
      <c r="E26" s="22">
        <v>182</v>
      </c>
      <c r="F26" s="55">
        <f>E26/E21%</f>
        <v>16.605839416058394</v>
      </c>
      <c r="G26" s="54">
        <v>281</v>
      </c>
      <c r="H26" s="63">
        <f>G26/G21%</f>
        <v>17.628607277289838</v>
      </c>
    </row>
    <row r="27" spans="2:8" ht="15.75">
      <c r="B27" s="41" t="s">
        <v>50</v>
      </c>
      <c r="C27" s="54">
        <f t="shared" si="3"/>
        <v>258</v>
      </c>
      <c r="D27" s="55">
        <f>C27/C21%</f>
        <v>9.591078066914498</v>
      </c>
      <c r="E27" s="22">
        <v>104</v>
      </c>
      <c r="F27" s="55">
        <f>E27/E21%</f>
        <v>9.48905109489051</v>
      </c>
      <c r="G27" s="54">
        <v>154</v>
      </c>
      <c r="H27" s="63">
        <f>G27/G21%</f>
        <v>9.661229611041406</v>
      </c>
    </row>
    <row r="28" spans="2:8" ht="16.5" thickBot="1">
      <c r="B28" s="42" t="s">
        <v>51</v>
      </c>
      <c r="C28" s="64">
        <f t="shared" si="3"/>
        <v>116</v>
      </c>
      <c r="D28" s="65">
        <f>C28/C21%</f>
        <v>4.312267657992566</v>
      </c>
      <c r="E28" s="76">
        <v>53</v>
      </c>
      <c r="F28" s="65">
        <f>E28/E21%</f>
        <v>4.835766423357664</v>
      </c>
      <c r="G28" s="64">
        <v>63</v>
      </c>
      <c r="H28" s="66">
        <f>G28/G21%</f>
        <v>3.9523212045169385</v>
      </c>
    </row>
    <row r="29" spans="6:7" ht="15.75">
      <c r="F29" s="4"/>
      <c r="G29" s="28"/>
    </row>
  </sheetData>
  <sheetProtection/>
  <mergeCells count="10">
    <mergeCell ref="B20:B21"/>
    <mergeCell ref="B3:B5"/>
    <mergeCell ref="H1:I1"/>
    <mergeCell ref="E19:F19"/>
    <mergeCell ref="B2:H2"/>
    <mergeCell ref="C3:D3"/>
    <mergeCell ref="E3:F3"/>
    <mergeCell ref="G3:H3"/>
    <mergeCell ref="B19:D19"/>
    <mergeCell ref="B12:B13"/>
  </mergeCells>
  <printOptions horizontalCentered="1"/>
  <pageMargins left="0.7874015748031497" right="0.3937007874015748" top="0.2952755905511811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23"/>
  <sheetViews>
    <sheetView tabSelected="1" zoomScalePageLayoutView="0" workbookViewId="0" topLeftCell="A2">
      <pane xSplit="2" ySplit="5" topLeftCell="C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E29" sqref="E29"/>
    </sheetView>
  </sheetViews>
  <sheetFormatPr defaultColWidth="9.00390625" defaultRowHeight="12.75"/>
  <cols>
    <col min="1" max="1" width="0.875" style="0" customWidth="1"/>
    <col min="2" max="2" width="31.375" style="0" customWidth="1"/>
    <col min="3" max="3" width="15.00390625" style="0" customWidth="1"/>
    <col min="4" max="8" width="13.25390625" style="0" customWidth="1"/>
    <col min="9" max="9" width="5.25390625" style="0" customWidth="1"/>
  </cols>
  <sheetData>
    <row r="2" spans="8:9" ht="13.5" customHeight="1">
      <c r="H2" s="193" t="s">
        <v>52</v>
      </c>
      <c r="I2" s="193"/>
    </row>
    <row r="3" spans="2:8" ht="44.25" customHeight="1" thickBot="1">
      <c r="B3" s="215" t="s">
        <v>118</v>
      </c>
      <c r="C3" s="215"/>
      <c r="D3" s="215"/>
      <c r="E3" s="215"/>
      <c r="F3" s="215"/>
      <c r="G3" s="215"/>
      <c r="H3" s="215"/>
    </row>
    <row r="4" spans="2:8" ht="24" customHeight="1" thickBot="1">
      <c r="B4" s="202" t="s">
        <v>70</v>
      </c>
      <c r="C4" s="214" t="s">
        <v>25</v>
      </c>
      <c r="D4" s="208"/>
      <c r="E4" s="209" t="s">
        <v>14</v>
      </c>
      <c r="F4" s="209"/>
      <c r="G4" s="210" t="s">
        <v>26</v>
      </c>
      <c r="H4" s="211"/>
    </row>
    <row r="5" spans="2:8" ht="16.5" customHeight="1" thickBot="1">
      <c r="B5" s="204"/>
      <c r="C5" s="38" t="s">
        <v>2</v>
      </c>
      <c r="D5" s="39" t="s">
        <v>27</v>
      </c>
      <c r="E5" s="39" t="s">
        <v>2</v>
      </c>
      <c r="F5" s="39" t="s">
        <v>27</v>
      </c>
      <c r="G5" s="39" t="s">
        <v>2</v>
      </c>
      <c r="H5" s="40" t="s">
        <v>27</v>
      </c>
    </row>
    <row r="6" spans="2:8" ht="25.5" customHeight="1" thickBot="1">
      <c r="B6" s="203"/>
      <c r="C6" s="56">
        <f aca="true" t="shared" si="0" ref="C6:H6">SUM(C7:C12)</f>
        <v>2690</v>
      </c>
      <c r="D6" s="57">
        <f t="shared" si="0"/>
        <v>100</v>
      </c>
      <c r="E6" s="58">
        <f t="shared" si="0"/>
        <v>1096</v>
      </c>
      <c r="F6" s="77">
        <f t="shared" si="0"/>
        <v>100</v>
      </c>
      <c r="G6" s="139">
        <f t="shared" si="0"/>
        <v>1594</v>
      </c>
      <c r="H6" s="140">
        <f t="shared" si="0"/>
        <v>100</v>
      </c>
    </row>
    <row r="7" spans="2:8" ht="15.75">
      <c r="B7" s="50" t="s">
        <v>28</v>
      </c>
      <c r="C7" s="60">
        <f aca="true" t="shared" si="1" ref="C7:C12">E7+G7</f>
        <v>260</v>
      </c>
      <c r="D7" s="61">
        <f>C7/C6%</f>
        <v>9.66542750929368</v>
      </c>
      <c r="E7" s="75">
        <v>135</v>
      </c>
      <c r="F7" s="55">
        <f>E7/E6%</f>
        <v>12.317518248175181</v>
      </c>
      <c r="G7" s="60">
        <v>125</v>
      </c>
      <c r="H7" s="63">
        <f>G7/G6%</f>
        <v>7.841907151819322</v>
      </c>
    </row>
    <row r="8" spans="2:8" ht="15.75">
      <c r="B8" s="47" t="s">
        <v>29</v>
      </c>
      <c r="C8" s="60">
        <f t="shared" si="1"/>
        <v>568</v>
      </c>
      <c r="D8" s="55">
        <f>C8/C6%</f>
        <v>21.115241635687735</v>
      </c>
      <c r="E8" s="22">
        <v>305</v>
      </c>
      <c r="F8" s="55">
        <f>E8/E6%</f>
        <v>27.82846715328467</v>
      </c>
      <c r="G8" s="54">
        <v>263</v>
      </c>
      <c r="H8" s="63">
        <f>G8/G6%</f>
        <v>16.499372647427855</v>
      </c>
    </row>
    <row r="9" spans="2:8" ht="15.75">
      <c r="B9" s="47" t="s">
        <v>30</v>
      </c>
      <c r="C9" s="60">
        <f t="shared" si="1"/>
        <v>381</v>
      </c>
      <c r="D9" s="55">
        <f>C9/C6%</f>
        <v>14.163568773234202</v>
      </c>
      <c r="E9" s="22">
        <v>188</v>
      </c>
      <c r="F9" s="55">
        <f>E9/E6%</f>
        <v>17.153284671532845</v>
      </c>
      <c r="G9" s="54">
        <v>193</v>
      </c>
      <c r="H9" s="63">
        <f>G9/G6%</f>
        <v>12.107904642409034</v>
      </c>
    </row>
    <row r="10" spans="2:8" ht="15.75">
      <c r="B10" s="47" t="s">
        <v>31</v>
      </c>
      <c r="C10" s="60">
        <f t="shared" si="1"/>
        <v>460</v>
      </c>
      <c r="D10" s="55">
        <f>C10/C6%</f>
        <v>17.1003717472119</v>
      </c>
      <c r="E10" s="22">
        <v>187</v>
      </c>
      <c r="F10" s="55">
        <f>E10/E6%</f>
        <v>17.062043795620436</v>
      </c>
      <c r="G10" s="54">
        <v>273</v>
      </c>
      <c r="H10" s="63">
        <f>G10/G6%</f>
        <v>17.1267252195734</v>
      </c>
    </row>
    <row r="11" spans="2:8" ht="15.75">
      <c r="B11" s="47" t="s">
        <v>32</v>
      </c>
      <c r="C11" s="60">
        <f t="shared" si="1"/>
        <v>452</v>
      </c>
      <c r="D11" s="55">
        <f>C11/C6%</f>
        <v>16.802973977695167</v>
      </c>
      <c r="E11" s="22">
        <v>160</v>
      </c>
      <c r="F11" s="55">
        <f>E11/E6%</f>
        <v>14.5985401459854</v>
      </c>
      <c r="G11" s="54">
        <v>292</v>
      </c>
      <c r="H11" s="63">
        <f>G11/G6%</f>
        <v>18.318695106649937</v>
      </c>
    </row>
    <row r="12" spans="2:8" ht="16.5" thickBot="1">
      <c r="B12" s="48" t="s">
        <v>33</v>
      </c>
      <c r="C12" s="78">
        <f t="shared" si="1"/>
        <v>569</v>
      </c>
      <c r="D12" s="65">
        <f>C12/C6%</f>
        <v>21.152416356877325</v>
      </c>
      <c r="E12" s="76">
        <v>121</v>
      </c>
      <c r="F12" s="65">
        <f>E12/E6%</f>
        <v>11.040145985401459</v>
      </c>
      <c r="G12" s="64">
        <v>448</v>
      </c>
      <c r="H12" s="66">
        <f>G12/G6%</f>
        <v>28.105395232120454</v>
      </c>
    </row>
    <row r="13" spans="2:8" ht="8.25" customHeight="1">
      <c r="B13" s="49"/>
      <c r="C13" s="32"/>
      <c r="D13" s="33"/>
      <c r="E13" s="34"/>
      <c r="F13" s="33"/>
      <c r="G13" s="32"/>
      <c r="H13" s="33"/>
    </row>
    <row r="14" spans="2:8" ht="29.25" customHeight="1" thickBot="1">
      <c r="B14" s="213" t="s">
        <v>104</v>
      </c>
      <c r="C14" s="213"/>
      <c r="D14" s="213"/>
      <c r="E14" s="213"/>
      <c r="F14" s="213"/>
      <c r="G14" s="213"/>
      <c r="H14" s="213"/>
    </row>
    <row r="15" spans="2:8" ht="24" customHeight="1" thickBot="1">
      <c r="B15" s="202" t="s">
        <v>70</v>
      </c>
      <c r="C15" s="214" t="s">
        <v>25</v>
      </c>
      <c r="D15" s="208"/>
      <c r="E15" s="209" t="s">
        <v>14</v>
      </c>
      <c r="F15" s="209"/>
      <c r="G15" s="210" t="s">
        <v>26</v>
      </c>
      <c r="H15" s="211"/>
    </row>
    <row r="16" spans="2:8" ht="16.5" customHeight="1" thickBot="1">
      <c r="B16" s="204"/>
      <c r="C16" s="38" t="s">
        <v>2</v>
      </c>
      <c r="D16" s="39" t="s">
        <v>27</v>
      </c>
      <c r="E16" s="39" t="s">
        <v>2</v>
      </c>
      <c r="F16" s="39" t="s">
        <v>27</v>
      </c>
      <c r="G16" s="39" t="s">
        <v>2</v>
      </c>
      <c r="H16" s="40" t="s">
        <v>27</v>
      </c>
    </row>
    <row r="17" spans="2:8" ht="25.5" customHeight="1" thickBot="1">
      <c r="B17" s="203"/>
      <c r="C17" s="56">
        <f aca="true" t="shared" si="2" ref="C17:H17">SUM(C18:C23)</f>
        <v>2943</v>
      </c>
      <c r="D17" s="57">
        <f t="shared" si="2"/>
        <v>100</v>
      </c>
      <c r="E17" s="58">
        <f t="shared" si="2"/>
        <v>1209</v>
      </c>
      <c r="F17" s="77">
        <f t="shared" si="2"/>
        <v>100</v>
      </c>
      <c r="G17" s="139">
        <f t="shared" si="2"/>
        <v>1734</v>
      </c>
      <c r="H17" s="140">
        <f t="shared" si="2"/>
        <v>100</v>
      </c>
    </row>
    <row r="18" spans="2:8" ht="15.75">
      <c r="B18" s="50" t="s">
        <v>28</v>
      </c>
      <c r="C18" s="60">
        <f aca="true" t="shared" si="3" ref="C18:C23">E18+G18</f>
        <v>305</v>
      </c>
      <c r="D18" s="61">
        <f>C18/C17%</f>
        <v>10.36357458375807</v>
      </c>
      <c r="E18" s="75">
        <v>159</v>
      </c>
      <c r="F18" s="61">
        <f>E18/E17%</f>
        <v>13.15136476426799</v>
      </c>
      <c r="G18" s="60">
        <v>146</v>
      </c>
      <c r="H18" s="62">
        <f>G18/G17%</f>
        <v>8.419838523644753</v>
      </c>
    </row>
    <row r="19" spans="2:8" ht="15.75">
      <c r="B19" s="47" t="s">
        <v>29</v>
      </c>
      <c r="C19" s="60">
        <f t="shared" si="3"/>
        <v>696</v>
      </c>
      <c r="D19" s="55">
        <f>C19/C17%</f>
        <v>23.649337410805302</v>
      </c>
      <c r="E19" s="22">
        <v>374</v>
      </c>
      <c r="F19" s="55">
        <f>E19/E17%</f>
        <v>30.934656741108356</v>
      </c>
      <c r="G19" s="54">
        <v>322</v>
      </c>
      <c r="H19" s="63">
        <f>G19/G17%</f>
        <v>18.569780853517877</v>
      </c>
    </row>
    <row r="20" spans="2:8" ht="15.75">
      <c r="B20" s="47" t="s">
        <v>30</v>
      </c>
      <c r="C20" s="60">
        <f t="shared" si="3"/>
        <v>462</v>
      </c>
      <c r="D20" s="55">
        <f>C20/C17%</f>
        <v>15.698267074413863</v>
      </c>
      <c r="E20" s="22">
        <v>218</v>
      </c>
      <c r="F20" s="55">
        <f>E20/E17%</f>
        <v>18.03143093465674</v>
      </c>
      <c r="G20" s="54">
        <v>244</v>
      </c>
      <c r="H20" s="63">
        <f>G20/G17%</f>
        <v>14.071510957324106</v>
      </c>
    </row>
    <row r="21" spans="2:8" ht="15.75">
      <c r="B21" s="47" t="s">
        <v>31</v>
      </c>
      <c r="C21" s="60">
        <f t="shared" si="3"/>
        <v>455</v>
      </c>
      <c r="D21" s="55">
        <f>C21/C17%</f>
        <v>15.46041454298335</v>
      </c>
      <c r="E21" s="22">
        <v>199</v>
      </c>
      <c r="F21" s="55">
        <f>E21/E17%</f>
        <v>16.459884201819687</v>
      </c>
      <c r="G21" s="54">
        <v>256</v>
      </c>
      <c r="H21" s="63">
        <f>G21/G17%</f>
        <v>14.763552479815456</v>
      </c>
    </row>
    <row r="22" spans="2:8" ht="15.75">
      <c r="B22" s="47" t="s">
        <v>32</v>
      </c>
      <c r="C22" s="60">
        <f t="shared" si="3"/>
        <v>429</v>
      </c>
      <c r="D22" s="55">
        <f>C22/C17%</f>
        <v>14.576962283384303</v>
      </c>
      <c r="E22" s="22">
        <v>148</v>
      </c>
      <c r="F22" s="55">
        <f>E22/E17%</f>
        <v>12.241521918941274</v>
      </c>
      <c r="G22" s="54">
        <v>281</v>
      </c>
      <c r="H22" s="63">
        <f>G22/G17%</f>
        <v>16.205305651672433</v>
      </c>
    </row>
    <row r="23" spans="2:8" ht="16.5" thickBot="1">
      <c r="B23" s="48" t="s">
        <v>33</v>
      </c>
      <c r="C23" s="78">
        <f t="shared" si="3"/>
        <v>596</v>
      </c>
      <c r="D23" s="65">
        <f>C23/C17%</f>
        <v>20.251444104655114</v>
      </c>
      <c r="E23" s="76">
        <v>111</v>
      </c>
      <c r="F23" s="65">
        <f>E23/E17%</f>
        <v>9.181141439205955</v>
      </c>
      <c r="G23" s="64">
        <v>485</v>
      </c>
      <c r="H23" s="66">
        <f>G23/G17%</f>
        <v>27.970011534025375</v>
      </c>
    </row>
  </sheetData>
  <sheetProtection/>
  <mergeCells count="11">
    <mergeCell ref="H2:I2"/>
    <mergeCell ref="B3:H3"/>
    <mergeCell ref="C4:D4"/>
    <mergeCell ref="E4:F4"/>
    <mergeCell ref="B4:B6"/>
    <mergeCell ref="G4:H4"/>
    <mergeCell ref="B14:H14"/>
    <mergeCell ref="C15:D15"/>
    <mergeCell ref="E15:F15"/>
    <mergeCell ref="G15:H15"/>
    <mergeCell ref="B15:B17"/>
  </mergeCells>
  <printOptions horizontalCentered="1"/>
  <pageMargins left="0.5905511811023623" right="0.1968503937007874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BKWIATKOWSKA</cp:lastModifiedBy>
  <cp:lastPrinted>2019-12-04T09:59:34Z</cp:lastPrinted>
  <dcterms:created xsi:type="dcterms:W3CDTF">1997-02-26T13:46:56Z</dcterms:created>
  <dcterms:modified xsi:type="dcterms:W3CDTF">2020-01-07T07:17:52Z</dcterms:modified>
  <cp:category/>
  <cp:version/>
  <cp:contentType/>
  <cp:contentStatus/>
</cp:coreProperties>
</file>