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0"/>
  </bookViews>
  <sheets>
    <sheet name="Stan I-I 2019" sheetId="1" r:id="rId1"/>
    <sheet name="Bezrobotni w szczeg. syt." sheetId="2" r:id="rId2"/>
    <sheet name="Dynamika 2019" sheetId="3" r:id="rId3"/>
    <sheet name="Stopa bezrobocia 2019" sheetId="4" r:id="rId4"/>
    <sheet name="struktura I 2019" sheetId="5" r:id="rId5"/>
    <sheet name="struktura 2019-2018" sheetId="6" r:id="rId6"/>
  </sheets>
  <definedNames>
    <definedName name="_xlnm.Print_Area" localSheetId="1">'Bezrobotni w szczeg. syt.'!$A$1:$M$20</definedName>
    <definedName name="_xlnm.Print_Area" localSheetId="0">'Stan I-I 2019'!$A$1:$F$33</definedName>
  </definedNames>
  <calcPr fullCalcOnLoad="1"/>
</workbook>
</file>

<file path=xl/sharedStrings.xml><?xml version="1.0" encoding="utf-8"?>
<sst xmlns="http://schemas.openxmlformats.org/spreadsheetml/2006/main" count="210" uniqueCount="122">
  <si>
    <t>Miesiąc</t>
  </si>
  <si>
    <t xml:space="preserve">Liczba  bezrobotnych </t>
  </si>
  <si>
    <t>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</si>
  <si>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</si>
  <si>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</si>
  <si>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</si>
  <si>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</si>
  <si>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</si>
  <si>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</si>
  <si>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</si>
  <si>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</si>
  <si>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</si>
  <si>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</si>
  <si>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</si>
  <si>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</si>
  <si>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>Powiatowy Urząd Pracy Jelenia Góra</t>
  </si>
  <si>
    <t xml:space="preserve">POLSKA 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</si>
  <si>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</si>
  <si>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</si>
  <si>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</si>
  <si>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</si>
  <si>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</si>
  <si>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</si>
  <si>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</si>
  <si>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</si>
  <si>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</si>
  <si>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</si>
  <si>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</si>
  <si>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</si>
  <si>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</si>
  <si>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</si>
  <si>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</si>
  <si>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</si>
  <si>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</si>
  <si>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</si>
  <si>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</si>
  <si>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</si>
  <si>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</si>
  <si>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</si>
  <si>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</si>
  <si>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</si>
  <si>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</si>
  <si>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</si>
  <si>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</si>
  <si>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</si>
  <si>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</si>
  <si>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</si>
  <si>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</si>
  <si>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</si>
  <si>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</si>
  <si>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</si>
  <si>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</si>
  <si>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</si>
  <si>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</si>
  <si>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</si>
  <si>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</si>
  <si>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</si>
  <si>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</si>
  <si>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</si>
  <si>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GMINY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</si>
  <si>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</si>
  <si>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</si>
  <si>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</si>
  <si>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</si>
  <si>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</si>
  <si>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</si>
  <si>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</si>
  <si>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</si>
  <si>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</si>
  <si>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</si>
  <si>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</si>
  <si>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</si>
  <si>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</si>
  <si>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</si>
  <si>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</si>
  <si>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</si>
  <si>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</si>
  <si>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</si>
  <si>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Bezrobotni będący w szczególnej sytuacji na rynku pracy*</t>
  </si>
  <si>
    <t>* liczb nie sumuje się</t>
  </si>
  <si>
    <t>w tym z prawem do zasiłku</t>
  </si>
  <si>
    <t>data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</si>
  <si>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</si>
  <si>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</si>
  <si>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</si>
  <si>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</si>
  <si>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w tym z prawem                                              do zasiłku</t>
  </si>
  <si>
    <t>bezrobotni ogółem</t>
  </si>
  <si>
    <t>w tym z prawem                                                do zasiłku</t>
  </si>
  <si>
    <t>Liczba bezrobotnych ogółem oraz w szczególnej sytuacji na rynku pracy w Jeleniej Górze                                                                  i gminach powiatu jeleniogórskiego</t>
  </si>
  <si>
    <t>osoby będące         w szczególnej sytuacji na            rynku pracy</t>
  </si>
  <si>
    <t>31 XII 2017</t>
  </si>
  <si>
    <t>Liczba bezrobotnych ogółem oraz dynamika bezrobocia</t>
  </si>
  <si>
    <t>Dynamika                                          31 XII 2017 = 100%</t>
  </si>
  <si>
    <t>31 XII 2018</t>
  </si>
  <si>
    <t xml:space="preserve">stopa bezrobocia % </t>
  </si>
  <si>
    <t>stopa bezrobocia %</t>
  </si>
  <si>
    <t>* zawiera korektę stopy bezrobocia ogłoszoną 22.10.2018 r.</t>
  </si>
  <si>
    <t>31 I 2019</t>
  </si>
  <si>
    <t>Liczba bezrobotnych                                         stan na 31 I 2019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</si>
  <si>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I-I  2019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</si>
  <si>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I-I 2019 </t>
    </r>
  </si>
  <si>
    <t>Stopa bezrobocia   -  stan na koniec grudnia 2018 r.</t>
  </si>
  <si>
    <t>Bezrobotni  zarejestrowani                                        stan na  31 I 2019 r.</t>
  </si>
  <si>
    <t xml:space="preserve">Bezrobotni zarejestrowani                            wg stanu na  31 XII 2018 r. </t>
  </si>
  <si>
    <t>Bezrobotni zarejestrowani                                     wg stanu na  31 I 2019 r.</t>
  </si>
  <si>
    <t>Dynamika XII/2018 = 100 %</t>
  </si>
  <si>
    <t xml:space="preserve">Stopa bezrobocia w grudniu 2018 roku i w poszczególnych miesiącach 2019 roku*                                                                           </t>
  </si>
  <si>
    <t>28 II 2019</t>
  </si>
  <si>
    <t>31 III 2019</t>
  </si>
  <si>
    <t>30 IV 2019</t>
  </si>
  <si>
    <t>31 V 2019</t>
  </si>
  <si>
    <t>30 VI 2019</t>
  </si>
  <si>
    <t>31 VII 2019</t>
  </si>
  <si>
    <t>31 VIII 2019</t>
  </si>
  <si>
    <t>30 IX 2019</t>
  </si>
  <si>
    <t>31 X 2019</t>
  </si>
  <si>
    <t>30 XI 2019</t>
  </si>
  <si>
    <t>31 XII 2019</t>
  </si>
  <si>
    <t xml:space="preserve">Struktura bezrobotnych według wieku, poziomu wykształcenia, stażu pracy,                                              wg stanu na 31 stycznia 2019 r. </t>
  </si>
  <si>
    <t>Struktura bezrobotnych według czasu pozostawania bez pracy -  stan na 31 grudnia  2018 r.</t>
  </si>
  <si>
    <t>Struktura bezrobotnych według czasu pozostawania bez pracy                                                                                          wg stanu na 31 stycznia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</si>
</sst>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1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16"/>
      <name val="Times New Roman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sz val="12"/>
      <color indexed="1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  <font>
      <b/>
      <sz val="12"/>
      <color rgb="FF008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FD3"/>
        <bgColor indexed="64"/>
      </patternFill>
    </fill>
    <fill>
      <patternFill patternType="solid">
        <fgColor rgb="FFEEF30D"/>
        <bgColor indexed="64"/>
      </patternFill>
    </fill>
    <fill>
      <patternFill patternType="solid">
        <fgColor rgb="FF78DAF8"/>
        <bgColor indexed="64"/>
      </patternFill>
    </fill>
    <fill>
      <patternFill patternType="solid">
        <fgColor rgb="FFFCA08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8E27"/>
        <bgColor indexed="64"/>
      </patternFill>
    </fill>
    <fill>
      <patternFill patternType="solid">
        <fgColor rgb="FFD6FE94"/>
        <bgColor indexed="64"/>
      </patternFill>
    </fill>
    <fill>
      <patternFill patternType="solid">
        <fgColor rgb="FFFCE1D8"/>
        <bgColor indexed="64"/>
      </patternFill>
    </fill>
    <fill>
      <patternFill patternType="solid">
        <fgColor theme="7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8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6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Fill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1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69" fillId="33" borderId="10" xfId="0" applyFont="1" applyFill="1" applyBorder="1" applyAlignment="1">
      <alignment horizontal="center" vertical="center"/>
    </xf>
    <xf numFmtId="3" fontId="69" fillId="33" borderId="10" xfId="0" applyNumberFormat="1" applyFont="1" applyFill="1" applyBorder="1" applyAlignment="1">
      <alignment horizontal="center" vertical="center"/>
    </xf>
    <xf numFmtId="164" fontId="69" fillId="33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/>
    </xf>
    <xf numFmtId="164" fontId="10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164" fontId="6" fillId="36" borderId="10" xfId="0" applyNumberFormat="1" applyFont="1" applyFill="1" applyBorder="1" applyAlignment="1">
      <alignment horizontal="center" vertical="center"/>
    </xf>
    <xf numFmtId="164" fontId="10" fillId="37" borderId="10" xfId="0" applyNumberFormat="1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 wrapText="1"/>
    </xf>
    <xf numFmtId="3" fontId="10" fillId="38" borderId="10" xfId="0" applyNumberFormat="1" applyFont="1" applyFill="1" applyBorder="1" applyAlignment="1">
      <alignment horizontal="center" vertical="center"/>
    </xf>
    <xf numFmtId="164" fontId="10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3" fontId="6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164" fontId="6" fillId="38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 wrapText="1"/>
    </xf>
    <xf numFmtId="165" fontId="11" fillId="39" borderId="10" xfId="0" applyNumberFormat="1" applyFont="1" applyFill="1" applyBorder="1" applyAlignment="1">
      <alignment horizontal="center" vertical="center"/>
    </xf>
    <xf numFmtId="165" fontId="6" fillId="39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164" fontId="69" fillId="33" borderId="19" xfId="0" applyNumberFormat="1" applyFont="1" applyFill="1" applyBorder="1" applyAlignment="1">
      <alignment horizontal="center" vertical="center"/>
    </xf>
    <xf numFmtId="3" fontId="10" fillId="33" borderId="20" xfId="0" applyNumberFormat="1" applyFont="1" applyFill="1" applyBorder="1" applyAlignment="1">
      <alignment horizontal="center" vertical="center"/>
    </xf>
    <xf numFmtId="3" fontId="10" fillId="38" borderId="20" xfId="0" applyNumberFormat="1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3" fontId="69" fillId="33" borderId="19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10" fillId="36" borderId="20" xfId="0" applyNumberFormat="1" applyFont="1" applyFill="1" applyBorder="1" applyAlignment="1">
      <alignment horizontal="center" vertical="center"/>
    </xf>
    <xf numFmtId="164" fontId="10" fillId="39" borderId="19" xfId="0" applyNumberFormat="1" applyFont="1" applyFill="1" applyBorder="1" applyAlignment="1">
      <alignment horizontal="center" vertical="center"/>
    </xf>
    <xf numFmtId="0" fontId="69" fillId="39" borderId="10" xfId="0" applyFont="1" applyFill="1" applyBorder="1" applyAlignment="1">
      <alignment horizontal="center" vertical="center"/>
    </xf>
    <xf numFmtId="3" fontId="69" fillId="39" borderId="10" xfId="0" applyNumberFormat="1" applyFont="1" applyFill="1" applyBorder="1" applyAlignment="1">
      <alignment horizontal="center" vertical="center"/>
    </xf>
    <xf numFmtId="3" fontId="69" fillId="39" borderId="19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right" vertical="center"/>
    </xf>
    <xf numFmtId="3" fontId="70" fillId="36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3" fontId="70" fillId="38" borderId="10" xfId="0" applyNumberFormat="1" applyFont="1" applyFill="1" applyBorder="1" applyAlignment="1">
      <alignment horizontal="center" vertical="center"/>
    </xf>
    <xf numFmtId="3" fontId="70" fillId="0" borderId="10" xfId="0" applyNumberFormat="1" applyFont="1" applyBorder="1" applyAlignment="1">
      <alignment horizontal="center" vertical="center"/>
    </xf>
    <xf numFmtId="165" fontId="70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8" fillId="38" borderId="20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6" fillId="40" borderId="20" xfId="0" applyFont="1" applyFill="1" applyBorder="1" applyAlignment="1">
      <alignment horizontal="center" vertical="center" wrapText="1"/>
    </xf>
    <xf numFmtId="0" fontId="6" fillId="40" borderId="21" xfId="0" applyFont="1" applyFill="1" applyBorder="1" applyAlignment="1">
      <alignment horizontal="center" vertical="center" wrapText="1"/>
    </xf>
    <xf numFmtId="0" fontId="6" fillId="40" borderId="19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6" fillId="40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6" fillId="41" borderId="25" xfId="0" applyFont="1" applyFill="1" applyBorder="1" applyAlignment="1">
      <alignment horizontal="center" vertical="center" wrapText="1"/>
    </xf>
    <xf numFmtId="0" fontId="6" fillId="41" borderId="26" xfId="0" applyFont="1" applyFill="1" applyBorder="1" applyAlignment="1">
      <alignment horizontal="center" vertical="center" wrapText="1"/>
    </xf>
    <xf numFmtId="0" fontId="6" fillId="41" borderId="2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top" wrapText="1"/>
    </xf>
    <xf numFmtId="3" fontId="6" fillId="41" borderId="12" xfId="0" applyNumberFormat="1" applyFont="1" applyFill="1" applyBorder="1" applyAlignment="1">
      <alignment horizontal="center" vertical="center"/>
    </xf>
    <xf numFmtId="166" fontId="6" fillId="41" borderId="13" xfId="0" applyNumberFormat="1" applyFont="1" applyFill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center" vertical="center"/>
    </xf>
    <xf numFmtId="166" fontId="6" fillId="39" borderId="13" xfId="0" applyNumberFormat="1" applyFont="1" applyFill="1" applyBorder="1" applyAlignment="1">
      <alignment horizontal="center" vertical="center"/>
    </xf>
    <xf numFmtId="3" fontId="6" fillId="42" borderId="13" xfId="0" applyNumberFormat="1" applyFont="1" applyFill="1" applyBorder="1" applyAlignment="1">
      <alignment horizontal="center" vertical="center"/>
    </xf>
    <xf numFmtId="166" fontId="6" fillId="42" borderId="14" xfId="0" applyNumberFormat="1" applyFont="1" applyFill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165" fontId="6" fillId="0" borderId="29" xfId="0" applyNumberFormat="1" applyFont="1" applyBorder="1" applyAlignment="1">
      <alignment horizontal="center" vertical="center"/>
    </xf>
    <xf numFmtId="165" fontId="6" fillId="0" borderId="30" xfId="0" applyNumberFormat="1" applyFont="1" applyBorder="1" applyAlignment="1">
      <alignment horizontal="center" vertical="center"/>
    </xf>
    <xf numFmtId="165" fontId="6" fillId="0" borderId="31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165" fontId="6" fillId="0" borderId="32" xfId="0" applyNumberFormat="1" applyFont="1" applyBorder="1" applyAlignment="1">
      <alignment horizontal="center" vertical="center"/>
    </xf>
    <xf numFmtId="165" fontId="6" fillId="0" borderId="33" xfId="0" applyNumberFormat="1" applyFont="1" applyBorder="1" applyAlignment="1">
      <alignment horizontal="center" vertical="center"/>
    </xf>
    <xf numFmtId="3" fontId="6" fillId="41" borderId="34" xfId="0" applyNumberFormat="1" applyFont="1" applyFill="1" applyBorder="1" applyAlignment="1">
      <alignment horizontal="center" vertical="center"/>
    </xf>
    <xf numFmtId="166" fontId="6" fillId="41" borderId="35" xfId="0" applyNumberFormat="1" applyFont="1" applyFill="1" applyBorder="1" applyAlignment="1">
      <alignment horizontal="center" vertical="center"/>
    </xf>
    <xf numFmtId="3" fontId="6" fillId="39" borderId="35" xfId="0" applyNumberFormat="1" applyFont="1" applyFill="1" applyBorder="1" applyAlignment="1">
      <alignment horizontal="center" vertical="center"/>
    </xf>
    <xf numFmtId="166" fontId="6" fillId="39" borderId="35" xfId="0" applyNumberFormat="1" applyFont="1" applyFill="1" applyBorder="1" applyAlignment="1">
      <alignment horizontal="center" vertical="center"/>
    </xf>
    <xf numFmtId="3" fontId="6" fillId="42" borderId="35" xfId="0" applyNumberFormat="1" applyFont="1" applyFill="1" applyBorder="1" applyAlignment="1">
      <alignment horizontal="center" vertical="center"/>
    </xf>
    <xf numFmtId="166" fontId="6" fillId="42" borderId="36" xfId="0" applyNumberFormat="1" applyFont="1" applyFill="1" applyBorder="1" applyAlignment="1">
      <alignment horizontal="center" vertical="center"/>
    </xf>
    <xf numFmtId="166" fontId="6" fillId="0" borderId="29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6" fillId="0" borderId="32" xfId="0" applyNumberFormat="1" applyFont="1" applyBorder="1" applyAlignment="1">
      <alignment horizontal="center" vertical="center"/>
    </xf>
    <xf numFmtId="165" fontId="6" fillId="39" borderId="35" xfId="0" applyNumberFormat="1" applyFont="1" applyFill="1" applyBorder="1" applyAlignment="1">
      <alignment horizontal="center" vertical="center"/>
    </xf>
    <xf numFmtId="165" fontId="6" fillId="42" borderId="36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65" fontId="6" fillId="39" borderId="13" xfId="0" applyNumberFormat="1" applyFont="1" applyFill="1" applyBorder="1" applyAlignment="1">
      <alignment horizontal="center" vertical="center"/>
    </xf>
    <xf numFmtId="165" fontId="6" fillId="42" borderId="14" xfId="0" applyNumberFormat="1" applyFont="1" applyFill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43" borderId="12" xfId="0" applyNumberFormat="1" applyFont="1" applyFill="1" applyBorder="1" applyAlignment="1">
      <alignment horizontal="center" vertical="center"/>
    </xf>
    <xf numFmtId="166" fontId="6" fillId="43" borderId="13" xfId="0" applyNumberFormat="1" applyFont="1" applyFill="1" applyBorder="1" applyAlignment="1">
      <alignment horizontal="center" vertical="center"/>
    </xf>
    <xf numFmtId="3" fontId="6" fillId="43" borderId="13" xfId="0" applyNumberFormat="1" applyFont="1" applyFill="1" applyBorder="1" applyAlignment="1">
      <alignment horizontal="center" vertical="center"/>
    </xf>
    <xf numFmtId="165" fontId="6" fillId="43" borderId="13" xfId="0" applyNumberFormat="1" applyFont="1" applyFill="1" applyBorder="1" applyAlignment="1">
      <alignment horizontal="center" vertical="center"/>
    </xf>
    <xf numFmtId="165" fontId="6" fillId="4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90" zoomScaleNormal="90" zoomScalePageLayoutView="0" workbookViewId="0" topLeftCell="A4">
      <pane xSplit="1" ySplit="9" topLeftCell="B13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M21" sqref="M21"/>
    </sheetView>
  </sheetViews>
  <sheetFormatPr defaultColWidth="9.00390625" defaultRowHeight="12.75"/>
  <cols>
    <col min="1" max="1" width="24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8" t="s">
        <v>26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28" t="s">
        <v>77</v>
      </c>
      <c r="B3" s="128"/>
      <c r="C3" s="128"/>
      <c r="D3" s="128"/>
      <c r="E3" s="128"/>
    </row>
    <row r="4" spans="1:5" ht="4.5" customHeight="1">
      <c r="A4" s="1"/>
      <c r="B4" s="1"/>
      <c r="C4" s="1"/>
      <c r="D4" s="1"/>
      <c r="E4" s="1"/>
    </row>
    <row r="5" spans="1:5" ht="29.25" customHeight="1">
      <c r="A5" s="129" t="s">
        <v>0</v>
      </c>
      <c r="B5" s="130" t="s">
        <v>1</v>
      </c>
      <c r="C5" s="130"/>
      <c r="D5" s="130" t="s">
        <v>93</v>
      </c>
      <c r="E5" s="130"/>
    </row>
    <row r="6" spans="1:5" ht="25.5" customHeight="1">
      <c r="A6" s="129"/>
      <c r="B6" s="74" t="s">
        <v>2</v>
      </c>
      <c r="C6" s="106" t="s">
        <v>88</v>
      </c>
      <c r="D6" s="106" t="s">
        <v>87</v>
      </c>
      <c r="E6" s="75" t="s">
        <v>3</v>
      </c>
    </row>
    <row r="7" spans="1:5" s="3" customFormat="1" ht="27" customHeight="1">
      <c r="A7" s="32" t="s">
        <v>91</v>
      </c>
      <c r="B7" s="33">
        <v>3016</v>
      </c>
      <c r="C7" s="103">
        <v>426</v>
      </c>
      <c r="D7" s="104">
        <f>B7/B8</f>
        <v>1.0248046211348965</v>
      </c>
      <c r="E7" s="34">
        <f>+C7/C8</f>
        <v>1.0757575757575757</v>
      </c>
    </row>
    <row r="8" spans="1:5" s="3" customFormat="1" ht="27" customHeight="1">
      <c r="A8" s="117" t="s">
        <v>94</v>
      </c>
      <c r="B8" s="118">
        <v>2943</v>
      </c>
      <c r="C8" s="119">
        <v>396</v>
      </c>
      <c r="D8" s="116">
        <v>1</v>
      </c>
      <c r="E8" s="14">
        <v>1</v>
      </c>
    </row>
    <row r="9" spans="1:5" ht="28.5" customHeight="1">
      <c r="A9" s="71" t="s">
        <v>98</v>
      </c>
      <c r="B9" s="72">
        <v>3075</v>
      </c>
      <c r="C9" s="112">
        <v>415</v>
      </c>
      <c r="D9" s="108">
        <f>B9/B8</f>
        <v>1.0448521916411824</v>
      </c>
      <c r="E9" s="73">
        <f>C9/C8</f>
        <v>1.047979797979798</v>
      </c>
    </row>
    <row r="10" spans="1:6" ht="3.75" customHeight="1">
      <c r="A10" s="134"/>
      <c r="B10" s="134"/>
      <c r="C10" s="134"/>
      <c r="D10" s="134"/>
      <c r="E10" s="134"/>
      <c r="F10" s="4"/>
    </row>
    <row r="11" spans="1:5" ht="31.5" customHeight="1">
      <c r="A11" s="135" t="s">
        <v>4</v>
      </c>
      <c r="B11" s="131" t="s">
        <v>99</v>
      </c>
      <c r="C11" s="131"/>
      <c r="D11" s="132" t="s">
        <v>100</v>
      </c>
      <c r="E11" s="131" t="s">
        <v>101</v>
      </c>
    </row>
    <row r="12" spans="1:5" ht="33" customHeight="1">
      <c r="A12" s="135"/>
      <c r="B12" s="113" t="s">
        <v>2</v>
      </c>
      <c r="C12" s="105" t="s">
        <v>86</v>
      </c>
      <c r="D12" s="133"/>
      <c r="E12" s="132"/>
    </row>
    <row r="13" spans="1:7" ht="18.75">
      <c r="A13" s="67" t="s">
        <v>5</v>
      </c>
      <c r="B13" s="107">
        <v>185</v>
      </c>
      <c r="C13" s="107">
        <v>19</v>
      </c>
      <c r="D13" s="68">
        <v>99</v>
      </c>
      <c r="E13" s="69">
        <v>3</v>
      </c>
      <c r="F13" s="5"/>
      <c r="G13" s="6"/>
    </row>
    <row r="14" spans="1:7" ht="18.75">
      <c r="A14" s="67" t="s">
        <v>6</v>
      </c>
      <c r="B14" s="107">
        <v>145</v>
      </c>
      <c r="C14" s="107">
        <v>23</v>
      </c>
      <c r="D14" s="68">
        <v>1</v>
      </c>
      <c r="E14" s="69">
        <v>9</v>
      </c>
      <c r="G14" s="6"/>
    </row>
    <row r="15" spans="1:7" ht="18.75">
      <c r="A15" s="67" t="s">
        <v>7</v>
      </c>
      <c r="B15" s="107">
        <v>103</v>
      </c>
      <c r="C15" s="107">
        <v>5</v>
      </c>
      <c r="D15" s="68">
        <v>14</v>
      </c>
      <c r="E15" s="69">
        <v>6</v>
      </c>
      <c r="G15" s="6"/>
    </row>
    <row r="16" spans="1:7" ht="18.75">
      <c r="A16" s="67" t="s">
        <v>8</v>
      </c>
      <c r="B16" s="107">
        <v>326</v>
      </c>
      <c r="C16" s="107">
        <v>35</v>
      </c>
      <c r="D16" s="68">
        <v>7</v>
      </c>
      <c r="E16" s="69">
        <v>17</v>
      </c>
      <c r="G16" s="6"/>
    </row>
    <row r="17" spans="1:7" ht="18.75">
      <c r="A17" s="67" t="s">
        <v>9</v>
      </c>
      <c r="B17" s="107">
        <v>361</v>
      </c>
      <c r="C17" s="107">
        <v>39</v>
      </c>
      <c r="D17" s="68">
        <v>0</v>
      </c>
      <c r="E17" s="69">
        <v>13</v>
      </c>
      <c r="G17" s="6"/>
    </row>
    <row r="18" spans="1:7" ht="18.75">
      <c r="A18" s="67" t="s">
        <v>10</v>
      </c>
      <c r="B18" s="107">
        <v>128</v>
      </c>
      <c r="C18" s="107">
        <v>19</v>
      </c>
      <c r="D18" s="68">
        <v>17</v>
      </c>
      <c r="E18" s="69">
        <v>6</v>
      </c>
      <c r="G18" s="6"/>
    </row>
    <row r="19" spans="1:7" ht="18.75">
      <c r="A19" s="67" t="s">
        <v>11</v>
      </c>
      <c r="B19" s="107">
        <v>245</v>
      </c>
      <c r="C19" s="107">
        <v>38</v>
      </c>
      <c r="D19" s="68">
        <v>7</v>
      </c>
      <c r="E19" s="69">
        <v>7</v>
      </c>
      <c r="G19" s="6"/>
    </row>
    <row r="20" spans="1:7" ht="18.75">
      <c r="A20" s="67" t="s">
        <v>12</v>
      </c>
      <c r="B20" s="107">
        <v>154</v>
      </c>
      <c r="C20" s="107">
        <v>14</v>
      </c>
      <c r="D20" s="68">
        <v>7</v>
      </c>
      <c r="E20" s="69">
        <v>8</v>
      </c>
      <c r="G20" s="6"/>
    </row>
    <row r="21" spans="1:7" ht="18.75">
      <c r="A21" s="67" t="s">
        <v>13</v>
      </c>
      <c r="B21" s="107">
        <v>139</v>
      </c>
      <c r="C21" s="107">
        <v>14</v>
      </c>
      <c r="D21" s="68">
        <v>12</v>
      </c>
      <c r="E21" s="69">
        <v>17</v>
      </c>
      <c r="G21" s="6"/>
    </row>
    <row r="22" spans="1:7" ht="33" customHeight="1">
      <c r="A22" s="87" t="s">
        <v>32</v>
      </c>
      <c r="B22" s="110">
        <f>SUM(B13:B21)</f>
        <v>1786</v>
      </c>
      <c r="C22" s="110">
        <f>SUM(C13:C21)</f>
        <v>206</v>
      </c>
      <c r="D22" s="88">
        <f>SUM(D13:D21)</f>
        <v>164</v>
      </c>
      <c r="E22" s="88">
        <f>SUM(E13:E21)</f>
        <v>86</v>
      </c>
      <c r="F22" s="7"/>
      <c r="G22" s="7"/>
    </row>
    <row r="23" spans="1:7" ht="6" customHeight="1">
      <c r="A23" s="8"/>
      <c r="B23" s="114"/>
      <c r="C23" s="8"/>
      <c r="D23" s="26"/>
      <c r="E23" s="8"/>
      <c r="F23" s="7"/>
      <c r="G23" s="7"/>
    </row>
    <row r="24" spans="1:7" ht="33" customHeight="1">
      <c r="A24" s="78" t="s">
        <v>14</v>
      </c>
      <c r="B24" s="115">
        <v>1289</v>
      </c>
      <c r="C24" s="111">
        <v>209</v>
      </c>
      <c r="D24" s="79">
        <v>351</v>
      </c>
      <c r="E24" s="79">
        <v>86</v>
      </c>
      <c r="F24" s="7"/>
      <c r="G24" s="7"/>
    </row>
    <row r="25" s="9" customFormat="1" ht="5.25" customHeight="1"/>
    <row r="26" spans="1:7" ht="36" customHeight="1">
      <c r="A26" s="36" t="s">
        <v>15</v>
      </c>
      <c r="B26" s="109">
        <f>B22+B24</f>
        <v>3075</v>
      </c>
      <c r="C26" s="109">
        <f>C22+C24</f>
        <v>415</v>
      </c>
      <c r="D26" s="37">
        <f>D22+D24</f>
        <v>515</v>
      </c>
      <c r="E26" s="37">
        <f>E22+E24</f>
        <v>172</v>
      </c>
      <c r="F26" s="7"/>
      <c r="G26" s="7"/>
    </row>
    <row r="27" spans="1:5" ht="4.5" customHeight="1">
      <c r="A27" s="10"/>
      <c r="B27" s="10"/>
      <c r="C27" s="10"/>
      <c r="D27" s="11"/>
      <c r="E27" s="11"/>
    </row>
    <row r="28" spans="1:5" ht="18.75">
      <c r="A28" s="138" t="s">
        <v>102</v>
      </c>
      <c r="B28" s="138"/>
      <c r="C28" s="138"/>
      <c r="D28" s="138"/>
      <c r="E28" s="138"/>
    </row>
    <row r="29" spans="1:5" ht="4.5" customHeight="1">
      <c r="A29" s="139"/>
      <c r="B29" s="139"/>
      <c r="C29" s="139"/>
      <c r="D29" s="139"/>
      <c r="E29" s="139"/>
    </row>
    <row r="30" spans="1:5" ht="29.25" customHeight="1">
      <c r="A30" s="140" t="s">
        <v>16</v>
      </c>
      <c r="B30" s="141"/>
      <c r="C30" s="86">
        <v>0.058</v>
      </c>
      <c r="D30" s="12"/>
      <c r="E30" s="1"/>
    </row>
    <row r="31" spans="1:5" ht="23.25" customHeight="1">
      <c r="A31" s="142" t="s">
        <v>61</v>
      </c>
      <c r="B31" s="143"/>
      <c r="C31" s="13">
        <v>0.052</v>
      </c>
      <c r="D31" s="12"/>
      <c r="E31" s="1"/>
    </row>
    <row r="32" spans="1:5" ht="22.5" customHeight="1">
      <c r="A32" s="144" t="s">
        <v>60</v>
      </c>
      <c r="B32" s="145"/>
      <c r="C32" s="89">
        <v>0.088</v>
      </c>
      <c r="D32" s="12"/>
      <c r="E32" s="1"/>
    </row>
    <row r="33" spans="1:5" ht="23.25" customHeight="1">
      <c r="A33" s="136" t="s">
        <v>14</v>
      </c>
      <c r="B33" s="137"/>
      <c r="C33" s="80">
        <v>0.035</v>
      </c>
      <c r="D33" s="12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</sheetData>
  <sheetProtection/>
  <mergeCells count="15">
    <mergeCell ref="A33:B33"/>
    <mergeCell ref="A28:E28"/>
    <mergeCell ref="A29:E29"/>
    <mergeCell ref="A30:B30"/>
    <mergeCell ref="A31:B31"/>
    <mergeCell ref="A32:B32"/>
    <mergeCell ref="A3:E3"/>
    <mergeCell ref="A5:A6"/>
    <mergeCell ref="B5:C5"/>
    <mergeCell ref="D5:E5"/>
    <mergeCell ref="B11:C11"/>
    <mergeCell ref="E11:E12"/>
    <mergeCell ref="D11:D12"/>
    <mergeCell ref="A10:E10"/>
    <mergeCell ref="A11:A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0" workbookViewId="0" topLeftCell="A1">
      <pane xSplit="1" ySplit="4" topLeftCell="B5" activePane="bottomRight" state="frozen"/>
      <selection pane="topLeft" activeCell="J8" sqref="J8"/>
      <selection pane="topRight" activeCell="J8" sqref="J8"/>
      <selection pane="bottomLeft" activeCell="J8" sqref="J8"/>
      <selection pane="bottomRight" activeCell="M18" sqref="M18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9.625" style="0" customWidth="1"/>
    <col min="7" max="7" width="9.75390625" style="0" customWidth="1"/>
    <col min="8" max="8" width="11.25390625" style="0" customWidth="1"/>
    <col min="9" max="9" width="8.375" style="0" customWidth="1"/>
    <col min="10" max="10" width="11.375" style="0" customWidth="1"/>
    <col min="11" max="11" width="12.625" style="0" customWidth="1"/>
    <col min="12" max="12" width="14.875" style="0" customWidth="1"/>
    <col min="13" max="13" width="10.00390625" style="0" customWidth="1"/>
    <col min="14" max="14" width="7.375" style="0" customWidth="1"/>
  </cols>
  <sheetData>
    <row r="1" ht="15.75">
      <c r="M1" s="28" t="s">
        <v>70</v>
      </c>
    </row>
    <row r="2" spans="1:13" ht="39" customHeight="1">
      <c r="A2" s="153" t="s">
        <v>89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33.75" customHeight="1">
      <c r="A3" s="135" t="s">
        <v>59</v>
      </c>
      <c r="B3" s="154" t="s">
        <v>103</v>
      </c>
      <c r="C3" s="155"/>
      <c r="D3" s="155"/>
      <c r="E3" s="156"/>
      <c r="F3" s="154" t="s">
        <v>78</v>
      </c>
      <c r="G3" s="155"/>
      <c r="H3" s="155"/>
      <c r="I3" s="155"/>
      <c r="J3" s="155"/>
      <c r="K3" s="155"/>
      <c r="L3" s="155"/>
      <c r="M3" s="156"/>
    </row>
    <row r="4" spans="1:14" ht="71.25" customHeight="1">
      <c r="A4" s="135"/>
      <c r="B4" s="75" t="s">
        <v>2</v>
      </c>
      <c r="C4" s="75" t="s">
        <v>62</v>
      </c>
      <c r="D4" s="76" t="s">
        <v>63</v>
      </c>
      <c r="E4" s="76" t="s">
        <v>90</v>
      </c>
      <c r="F4" s="76" t="s">
        <v>71</v>
      </c>
      <c r="G4" s="76" t="s">
        <v>72</v>
      </c>
      <c r="H4" s="76" t="s">
        <v>64</v>
      </c>
      <c r="I4" s="76" t="s">
        <v>65</v>
      </c>
      <c r="J4" s="76" t="s">
        <v>66</v>
      </c>
      <c r="K4" s="76" t="s">
        <v>67</v>
      </c>
      <c r="L4" s="76" t="s">
        <v>68</v>
      </c>
      <c r="M4" s="76" t="s">
        <v>69</v>
      </c>
      <c r="N4" s="15"/>
    </row>
    <row r="5" spans="1:14" ht="19.5" customHeight="1">
      <c r="A5" s="25" t="s">
        <v>5</v>
      </c>
      <c r="B5" s="25">
        <v>185</v>
      </c>
      <c r="C5" s="25">
        <v>91</v>
      </c>
      <c r="D5" s="25">
        <v>19</v>
      </c>
      <c r="E5" s="25">
        <v>165</v>
      </c>
      <c r="F5" s="25">
        <v>22</v>
      </c>
      <c r="G5" s="25">
        <v>10</v>
      </c>
      <c r="H5" s="25">
        <v>113</v>
      </c>
      <c r="I5" s="25">
        <v>59</v>
      </c>
      <c r="J5" s="25">
        <v>24</v>
      </c>
      <c r="K5" s="25">
        <v>31</v>
      </c>
      <c r="L5" s="25">
        <v>1</v>
      </c>
      <c r="M5" s="25">
        <v>12</v>
      </c>
      <c r="N5" s="4"/>
    </row>
    <row r="6" spans="1:14" ht="19.5" customHeight="1">
      <c r="A6" s="25" t="s">
        <v>6</v>
      </c>
      <c r="B6" s="25">
        <v>145</v>
      </c>
      <c r="C6" s="25">
        <v>79</v>
      </c>
      <c r="D6" s="25">
        <v>23</v>
      </c>
      <c r="E6" s="25">
        <v>120</v>
      </c>
      <c r="F6" s="25">
        <v>24</v>
      </c>
      <c r="G6" s="25">
        <v>9</v>
      </c>
      <c r="H6" s="25">
        <v>74</v>
      </c>
      <c r="I6" s="25">
        <v>51</v>
      </c>
      <c r="J6" s="25">
        <v>39</v>
      </c>
      <c r="K6" s="66">
        <v>25</v>
      </c>
      <c r="L6" s="25">
        <v>1</v>
      </c>
      <c r="M6" s="25">
        <v>10</v>
      </c>
      <c r="N6" s="4"/>
    </row>
    <row r="7" spans="1:14" ht="19.5" customHeight="1">
      <c r="A7" s="25" t="s">
        <v>7</v>
      </c>
      <c r="B7" s="25">
        <v>103</v>
      </c>
      <c r="C7" s="25">
        <v>32</v>
      </c>
      <c r="D7" s="25">
        <v>5</v>
      </c>
      <c r="E7" s="25">
        <v>90</v>
      </c>
      <c r="F7" s="25">
        <v>13</v>
      </c>
      <c r="G7" s="25">
        <v>5</v>
      </c>
      <c r="H7" s="25">
        <v>61</v>
      </c>
      <c r="I7" s="25">
        <v>55</v>
      </c>
      <c r="J7" s="25">
        <v>16</v>
      </c>
      <c r="K7" s="66">
        <v>11</v>
      </c>
      <c r="L7" s="25">
        <v>0</v>
      </c>
      <c r="M7" s="25">
        <v>10</v>
      </c>
      <c r="N7" s="4"/>
    </row>
    <row r="8" spans="1:14" ht="19.5" customHeight="1">
      <c r="A8" s="25" t="s">
        <v>8</v>
      </c>
      <c r="B8" s="25">
        <v>326</v>
      </c>
      <c r="C8" s="25">
        <v>171</v>
      </c>
      <c r="D8" s="25">
        <v>35</v>
      </c>
      <c r="E8" s="25">
        <v>277</v>
      </c>
      <c r="F8" s="25">
        <v>48</v>
      </c>
      <c r="G8" s="25">
        <v>27</v>
      </c>
      <c r="H8" s="25">
        <v>186</v>
      </c>
      <c r="I8" s="25">
        <v>102</v>
      </c>
      <c r="J8" s="25">
        <v>99</v>
      </c>
      <c r="K8" s="66">
        <v>59</v>
      </c>
      <c r="L8" s="25">
        <v>0</v>
      </c>
      <c r="M8" s="25">
        <v>13</v>
      </c>
      <c r="N8" s="27"/>
    </row>
    <row r="9" spans="1:14" ht="19.5" customHeight="1">
      <c r="A9" s="25" t="s">
        <v>9</v>
      </c>
      <c r="B9" s="25">
        <v>361</v>
      </c>
      <c r="C9" s="25">
        <v>178</v>
      </c>
      <c r="D9" s="25">
        <v>39</v>
      </c>
      <c r="E9" s="25">
        <v>325</v>
      </c>
      <c r="F9" s="25">
        <v>58</v>
      </c>
      <c r="G9" s="25">
        <v>30</v>
      </c>
      <c r="H9" s="25">
        <v>213</v>
      </c>
      <c r="I9" s="25">
        <v>123</v>
      </c>
      <c r="J9" s="25">
        <v>111</v>
      </c>
      <c r="K9" s="66">
        <v>68</v>
      </c>
      <c r="L9" s="25">
        <v>1</v>
      </c>
      <c r="M9" s="25">
        <v>17</v>
      </c>
      <c r="N9" s="4"/>
    </row>
    <row r="10" spans="1:14" ht="19.5" customHeight="1">
      <c r="A10" s="25" t="s">
        <v>10</v>
      </c>
      <c r="B10" s="25">
        <v>128</v>
      </c>
      <c r="C10" s="25">
        <v>59</v>
      </c>
      <c r="D10" s="25">
        <v>19</v>
      </c>
      <c r="E10" s="25">
        <v>113</v>
      </c>
      <c r="F10" s="25">
        <v>25</v>
      </c>
      <c r="G10" s="25">
        <v>10</v>
      </c>
      <c r="H10" s="25">
        <v>72</v>
      </c>
      <c r="I10" s="25">
        <v>41</v>
      </c>
      <c r="J10" s="25">
        <v>46</v>
      </c>
      <c r="K10" s="66">
        <v>33</v>
      </c>
      <c r="L10" s="25">
        <v>0</v>
      </c>
      <c r="M10" s="25">
        <v>6</v>
      </c>
      <c r="N10" s="16"/>
    </row>
    <row r="11" spans="1:14" ht="19.5" customHeight="1">
      <c r="A11" s="25" t="s">
        <v>11</v>
      </c>
      <c r="B11" s="25">
        <v>245</v>
      </c>
      <c r="C11" s="25">
        <v>109</v>
      </c>
      <c r="D11" s="25">
        <v>38</v>
      </c>
      <c r="E11" s="25">
        <v>212</v>
      </c>
      <c r="F11" s="25">
        <v>50</v>
      </c>
      <c r="G11" s="25">
        <v>21</v>
      </c>
      <c r="H11" s="25">
        <v>119</v>
      </c>
      <c r="I11" s="25">
        <v>82</v>
      </c>
      <c r="J11" s="25">
        <v>75</v>
      </c>
      <c r="K11" s="25">
        <v>42</v>
      </c>
      <c r="L11" s="66">
        <v>1</v>
      </c>
      <c r="M11" s="25">
        <v>10</v>
      </c>
      <c r="N11" s="4"/>
    </row>
    <row r="12" spans="1:14" ht="19.5" customHeight="1">
      <c r="A12" s="25" t="s">
        <v>12</v>
      </c>
      <c r="B12" s="25">
        <v>154</v>
      </c>
      <c r="C12" s="25">
        <v>87</v>
      </c>
      <c r="D12" s="25">
        <v>14</v>
      </c>
      <c r="E12" s="25">
        <v>134</v>
      </c>
      <c r="F12" s="25">
        <v>40</v>
      </c>
      <c r="G12" s="25">
        <v>13</v>
      </c>
      <c r="H12" s="25">
        <v>87</v>
      </c>
      <c r="I12" s="25">
        <v>53</v>
      </c>
      <c r="J12" s="25">
        <v>47</v>
      </c>
      <c r="K12" s="66">
        <v>40</v>
      </c>
      <c r="L12" s="25">
        <v>1</v>
      </c>
      <c r="M12" s="25">
        <v>2</v>
      </c>
      <c r="N12" s="27"/>
    </row>
    <row r="13" spans="1:14" ht="19.5" customHeight="1">
      <c r="A13" s="25" t="s">
        <v>13</v>
      </c>
      <c r="B13" s="25">
        <v>139</v>
      </c>
      <c r="C13" s="25">
        <v>61</v>
      </c>
      <c r="D13" s="25">
        <v>14</v>
      </c>
      <c r="E13" s="25">
        <v>118</v>
      </c>
      <c r="F13" s="25">
        <v>20</v>
      </c>
      <c r="G13" s="25">
        <v>5</v>
      </c>
      <c r="H13" s="25">
        <v>74</v>
      </c>
      <c r="I13" s="25">
        <v>56</v>
      </c>
      <c r="J13" s="25">
        <v>36</v>
      </c>
      <c r="K13" s="66">
        <v>19</v>
      </c>
      <c r="L13" s="25">
        <v>0</v>
      </c>
      <c r="M13" s="25">
        <v>7</v>
      </c>
      <c r="N13" s="27"/>
    </row>
    <row r="14" spans="1:14" ht="42" customHeight="1">
      <c r="A14" s="90" t="s">
        <v>60</v>
      </c>
      <c r="B14" s="91">
        <f aca="true" t="shared" si="0" ref="B14:M14">SUM(B5:B13)</f>
        <v>1786</v>
      </c>
      <c r="C14" s="91">
        <f t="shared" si="0"/>
        <v>867</v>
      </c>
      <c r="D14" s="91">
        <f t="shared" si="0"/>
        <v>206</v>
      </c>
      <c r="E14" s="91">
        <f t="shared" si="0"/>
        <v>1554</v>
      </c>
      <c r="F14" s="91">
        <f t="shared" si="0"/>
        <v>300</v>
      </c>
      <c r="G14" s="91">
        <f t="shared" si="0"/>
        <v>130</v>
      </c>
      <c r="H14" s="91">
        <f t="shared" si="0"/>
        <v>999</v>
      </c>
      <c r="I14" s="91">
        <f t="shared" si="0"/>
        <v>622</v>
      </c>
      <c r="J14" s="91">
        <f t="shared" si="0"/>
        <v>493</v>
      </c>
      <c r="K14" s="91">
        <f t="shared" si="0"/>
        <v>328</v>
      </c>
      <c r="L14" s="91">
        <f t="shared" si="0"/>
        <v>5</v>
      </c>
      <c r="M14" s="91">
        <f t="shared" si="0"/>
        <v>87</v>
      </c>
      <c r="N14" s="4"/>
    </row>
    <row r="15" spans="1:13" ht="3" customHeight="1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8"/>
    </row>
    <row r="16" spans="1:14" ht="42" customHeight="1">
      <c r="A16" s="81" t="s">
        <v>17</v>
      </c>
      <c r="B16" s="82">
        <v>1289</v>
      </c>
      <c r="C16" s="82">
        <v>657</v>
      </c>
      <c r="D16" s="82">
        <v>209</v>
      </c>
      <c r="E16" s="82">
        <v>1044</v>
      </c>
      <c r="F16" s="82">
        <v>268</v>
      </c>
      <c r="G16" s="82">
        <v>107</v>
      </c>
      <c r="H16" s="82">
        <v>494</v>
      </c>
      <c r="I16" s="82">
        <v>458</v>
      </c>
      <c r="J16" s="82">
        <v>257</v>
      </c>
      <c r="K16" s="82">
        <v>236</v>
      </c>
      <c r="L16" s="82">
        <v>11</v>
      </c>
      <c r="M16" s="82">
        <v>141</v>
      </c>
      <c r="N16" s="4"/>
    </row>
    <row r="17" spans="1:14" ht="3" customHeight="1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1"/>
      <c r="N17" s="4"/>
    </row>
    <row r="18" spans="1:14" ht="48" customHeight="1">
      <c r="A18" s="38" t="s">
        <v>18</v>
      </c>
      <c r="B18" s="45">
        <f aca="true" t="shared" si="1" ref="B18:M18">B14+B16</f>
        <v>3075</v>
      </c>
      <c r="C18" s="45">
        <f t="shared" si="1"/>
        <v>1524</v>
      </c>
      <c r="D18" s="45">
        <f t="shared" si="1"/>
        <v>415</v>
      </c>
      <c r="E18" s="45">
        <f t="shared" si="1"/>
        <v>2598</v>
      </c>
      <c r="F18" s="45">
        <f t="shared" si="1"/>
        <v>568</v>
      </c>
      <c r="G18" s="45">
        <f t="shared" si="1"/>
        <v>237</v>
      </c>
      <c r="H18" s="45">
        <f t="shared" si="1"/>
        <v>1493</v>
      </c>
      <c r="I18" s="45">
        <f t="shared" si="1"/>
        <v>1080</v>
      </c>
      <c r="J18" s="45">
        <f t="shared" si="1"/>
        <v>750</v>
      </c>
      <c r="K18" s="45">
        <f t="shared" si="1"/>
        <v>564</v>
      </c>
      <c r="L18" s="45">
        <f t="shared" si="1"/>
        <v>16</v>
      </c>
      <c r="M18" s="45">
        <f t="shared" si="1"/>
        <v>228</v>
      </c>
      <c r="N18" s="4"/>
    </row>
    <row r="19" spans="1:12" ht="31.5" customHeight="1">
      <c r="A19" s="157" t="s">
        <v>79</v>
      </c>
      <c r="B19" s="157"/>
      <c r="C19" s="157"/>
      <c r="D19" s="157"/>
      <c r="E19" s="17"/>
      <c r="F19" s="17"/>
      <c r="G19" s="17"/>
      <c r="H19" s="17"/>
      <c r="I19" s="17"/>
      <c r="J19" s="17"/>
      <c r="K19" s="17"/>
      <c r="L19" s="17"/>
    </row>
    <row r="20" spans="1:11" ht="18">
      <c r="A20" s="152"/>
      <c r="B20" s="152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0" ht="15">
      <c r="B23" s="20"/>
      <c r="C23" s="20"/>
      <c r="D23" s="20"/>
      <c r="E23" s="20"/>
      <c r="F23" s="20"/>
      <c r="G23" s="20"/>
      <c r="H23" s="20"/>
      <c r="I23" s="20"/>
      <c r="J23" s="20"/>
    </row>
  </sheetData>
  <sheetProtection/>
  <mergeCells count="8">
    <mergeCell ref="A15:M15"/>
    <mergeCell ref="A17:M17"/>
    <mergeCell ref="A20:B20"/>
    <mergeCell ref="A2:M2"/>
    <mergeCell ref="A3:A4"/>
    <mergeCell ref="B3:E3"/>
    <mergeCell ref="F3:M3"/>
    <mergeCell ref="A19:D1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M14" sqref="M14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39" t="s">
        <v>27</v>
      </c>
      <c r="I1" s="31"/>
      <c r="J1" s="31"/>
    </row>
    <row r="2" spans="2:8" ht="3" customHeight="1">
      <c r="B2" s="1"/>
      <c r="C2" s="1"/>
      <c r="D2" s="1"/>
      <c r="E2" s="1"/>
      <c r="F2" s="1"/>
      <c r="G2" s="1"/>
      <c r="H2" s="22"/>
    </row>
    <row r="3" spans="2:8" ht="20.25">
      <c r="B3" s="158" t="s">
        <v>92</v>
      </c>
      <c r="C3" s="158"/>
      <c r="D3" s="158"/>
      <c r="E3" s="158"/>
      <c r="F3" s="158"/>
      <c r="G3" s="158"/>
      <c r="H3" s="158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35" t="s">
        <v>19</v>
      </c>
      <c r="C5" s="159" t="s">
        <v>104</v>
      </c>
      <c r="D5" s="159"/>
      <c r="E5" s="159" t="s">
        <v>105</v>
      </c>
      <c r="F5" s="159"/>
      <c r="G5" s="154" t="s">
        <v>106</v>
      </c>
      <c r="H5" s="156"/>
      <c r="I5" s="23"/>
      <c r="J5" s="23"/>
    </row>
    <row r="6" spans="2:9" ht="33.75" customHeight="1">
      <c r="B6" s="135"/>
      <c r="C6" s="77" t="s">
        <v>2</v>
      </c>
      <c r="D6" s="77" t="s">
        <v>20</v>
      </c>
      <c r="E6" s="77" t="s">
        <v>2</v>
      </c>
      <c r="F6" s="77" t="s">
        <v>20</v>
      </c>
      <c r="G6" s="77" t="s">
        <v>21</v>
      </c>
      <c r="H6" s="77" t="s">
        <v>22</v>
      </c>
      <c r="I6" s="24"/>
    </row>
    <row r="7" spans="2:8" ht="21" customHeight="1">
      <c r="B7" s="25" t="s">
        <v>5</v>
      </c>
      <c r="C7" s="25">
        <v>174</v>
      </c>
      <c r="D7" s="25">
        <v>13</v>
      </c>
      <c r="E7" s="25">
        <v>185</v>
      </c>
      <c r="F7" s="25">
        <v>19</v>
      </c>
      <c r="G7" s="46">
        <f aca="true" t="shared" si="0" ref="G7:H16">E7/C7</f>
        <v>1.0632183908045978</v>
      </c>
      <c r="H7" s="46">
        <f t="shared" si="0"/>
        <v>1.4615384615384615</v>
      </c>
    </row>
    <row r="8" spans="2:8" ht="21" customHeight="1">
      <c r="B8" s="25" t="s">
        <v>6</v>
      </c>
      <c r="C8" s="25">
        <v>143</v>
      </c>
      <c r="D8" s="25">
        <v>23</v>
      </c>
      <c r="E8" s="25">
        <v>145</v>
      </c>
      <c r="F8" s="25">
        <v>23</v>
      </c>
      <c r="G8" s="46">
        <f t="shared" si="0"/>
        <v>1.013986013986014</v>
      </c>
      <c r="H8" s="46">
        <f t="shared" si="0"/>
        <v>1</v>
      </c>
    </row>
    <row r="9" spans="2:8" ht="21" customHeight="1">
      <c r="B9" s="25" t="s">
        <v>7</v>
      </c>
      <c r="C9" s="25">
        <v>105</v>
      </c>
      <c r="D9" s="25">
        <v>8</v>
      </c>
      <c r="E9" s="25">
        <v>103</v>
      </c>
      <c r="F9" s="25">
        <v>5</v>
      </c>
      <c r="G9" s="46">
        <f t="shared" si="0"/>
        <v>0.9809523809523809</v>
      </c>
      <c r="H9" s="46">
        <f t="shared" si="0"/>
        <v>0.625</v>
      </c>
    </row>
    <row r="10" spans="2:8" ht="21" customHeight="1">
      <c r="B10" s="25" t="s">
        <v>8</v>
      </c>
      <c r="C10" s="25">
        <v>310</v>
      </c>
      <c r="D10" s="25">
        <v>39</v>
      </c>
      <c r="E10" s="25">
        <v>326</v>
      </c>
      <c r="F10" s="25">
        <v>35</v>
      </c>
      <c r="G10" s="46">
        <f t="shared" si="0"/>
        <v>1.0516129032258064</v>
      </c>
      <c r="H10" s="46">
        <f t="shared" si="0"/>
        <v>0.8974358974358975</v>
      </c>
    </row>
    <row r="11" spans="2:8" ht="21" customHeight="1">
      <c r="B11" s="25" t="s">
        <v>9</v>
      </c>
      <c r="C11" s="25">
        <v>345</v>
      </c>
      <c r="D11" s="25">
        <v>38</v>
      </c>
      <c r="E11" s="25">
        <v>361</v>
      </c>
      <c r="F11" s="25">
        <v>39</v>
      </c>
      <c r="G11" s="46">
        <f t="shared" si="0"/>
        <v>1.046376811594203</v>
      </c>
      <c r="H11" s="46">
        <f t="shared" si="0"/>
        <v>1.0263157894736843</v>
      </c>
    </row>
    <row r="12" spans="2:8" ht="21" customHeight="1">
      <c r="B12" s="25" t="s">
        <v>10</v>
      </c>
      <c r="C12" s="25">
        <v>125</v>
      </c>
      <c r="D12" s="25">
        <v>16</v>
      </c>
      <c r="E12" s="25">
        <v>128</v>
      </c>
      <c r="F12" s="25">
        <v>19</v>
      </c>
      <c r="G12" s="46">
        <f t="shared" si="0"/>
        <v>1.024</v>
      </c>
      <c r="H12" s="46">
        <f t="shared" si="0"/>
        <v>1.1875</v>
      </c>
    </row>
    <row r="13" spans="2:8" ht="21" customHeight="1">
      <c r="B13" s="25" t="s">
        <v>11</v>
      </c>
      <c r="C13" s="25">
        <v>229</v>
      </c>
      <c r="D13" s="25">
        <v>38</v>
      </c>
      <c r="E13" s="25">
        <v>245</v>
      </c>
      <c r="F13" s="25">
        <v>38</v>
      </c>
      <c r="G13" s="46">
        <f t="shared" si="0"/>
        <v>1.0698689956331877</v>
      </c>
      <c r="H13" s="46">
        <f t="shared" si="0"/>
        <v>1</v>
      </c>
    </row>
    <row r="14" spans="2:8" ht="21" customHeight="1">
      <c r="B14" s="25" t="s">
        <v>12</v>
      </c>
      <c r="C14" s="25">
        <v>150</v>
      </c>
      <c r="D14" s="25">
        <v>12</v>
      </c>
      <c r="E14" s="25">
        <v>154</v>
      </c>
      <c r="F14" s="25">
        <v>14</v>
      </c>
      <c r="G14" s="46">
        <f t="shared" si="0"/>
        <v>1.0266666666666666</v>
      </c>
      <c r="H14" s="46">
        <f t="shared" si="0"/>
        <v>1.1666666666666667</v>
      </c>
    </row>
    <row r="15" spans="2:8" ht="21" customHeight="1">
      <c r="B15" s="25" t="s">
        <v>13</v>
      </c>
      <c r="C15" s="25">
        <v>153</v>
      </c>
      <c r="D15" s="25">
        <v>14</v>
      </c>
      <c r="E15" s="25">
        <v>139</v>
      </c>
      <c r="F15" s="25">
        <v>14</v>
      </c>
      <c r="G15" s="46">
        <f t="shared" si="0"/>
        <v>0.9084967320261438</v>
      </c>
      <c r="H15" s="46">
        <f t="shared" si="0"/>
        <v>1</v>
      </c>
    </row>
    <row r="16" spans="2:8" ht="31.5" customHeight="1">
      <c r="B16" s="92" t="s">
        <v>23</v>
      </c>
      <c r="C16" s="91">
        <f>SUM(C7:C15)</f>
        <v>1734</v>
      </c>
      <c r="D16" s="91">
        <f>SUM(D7:D15)</f>
        <v>201</v>
      </c>
      <c r="E16" s="91">
        <f>SUM(E7:E15)</f>
        <v>1786</v>
      </c>
      <c r="F16" s="91">
        <f>SUM(F7:F15)</f>
        <v>206</v>
      </c>
      <c r="G16" s="93">
        <f t="shared" si="0"/>
        <v>1.0299884659746252</v>
      </c>
      <c r="H16" s="93">
        <f t="shared" si="0"/>
        <v>1.0248756218905473</v>
      </c>
    </row>
    <row r="17" spans="2:8" ht="3.75" customHeight="1">
      <c r="B17" s="48"/>
      <c r="C17" s="48"/>
      <c r="D17" s="48"/>
      <c r="E17" s="48"/>
      <c r="F17" s="48"/>
      <c r="G17" s="70"/>
      <c r="H17" s="70"/>
    </row>
    <row r="18" spans="2:8" ht="31.5" customHeight="1">
      <c r="B18" s="83" t="s">
        <v>24</v>
      </c>
      <c r="C18" s="82">
        <v>1209</v>
      </c>
      <c r="D18" s="84">
        <v>195</v>
      </c>
      <c r="E18" s="82">
        <v>1289</v>
      </c>
      <c r="F18" s="84">
        <v>209</v>
      </c>
      <c r="G18" s="85">
        <f>E18/C18</f>
        <v>1.0661703887510339</v>
      </c>
      <c r="H18" s="85">
        <f>F18/D18</f>
        <v>1.0717948717948718</v>
      </c>
    </row>
    <row r="19" spans="2:8" ht="4.5" customHeight="1">
      <c r="B19" s="48"/>
      <c r="C19" s="48"/>
      <c r="D19" s="48"/>
      <c r="E19" s="48"/>
      <c r="F19" s="48"/>
      <c r="G19" s="70"/>
      <c r="H19" s="70"/>
    </row>
    <row r="20" spans="2:8" ht="33.75" customHeight="1">
      <c r="B20" s="38" t="s">
        <v>25</v>
      </c>
      <c r="C20" s="45">
        <f>C16+C18</f>
        <v>2943</v>
      </c>
      <c r="D20" s="45">
        <f>D16+D18</f>
        <v>396</v>
      </c>
      <c r="E20" s="45">
        <f>E16+E18</f>
        <v>3075</v>
      </c>
      <c r="F20" s="45">
        <f>F16+F18</f>
        <v>415</v>
      </c>
      <c r="G20" s="47">
        <f>E20/C20</f>
        <v>1.0448521916411824</v>
      </c>
      <c r="H20" s="47">
        <f>F20/D20</f>
        <v>1.047979797979798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="75" zoomScaleNormal="75" zoomScalePageLayoutView="0" workbookViewId="0" topLeftCell="A1">
      <selection activeCell="K44" sqref="K44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160" t="s">
        <v>28</v>
      </c>
      <c r="J1" s="160"/>
      <c r="K1" s="160"/>
      <c r="L1" s="31"/>
    </row>
    <row r="2" spans="1:11" s="29" customFormat="1" ht="30" customHeight="1">
      <c r="A2" s="128" t="s">
        <v>107</v>
      </c>
      <c r="B2" s="128"/>
      <c r="C2" s="128"/>
      <c r="D2" s="128"/>
      <c r="E2" s="128"/>
      <c r="F2" s="161"/>
      <c r="G2" s="161"/>
      <c r="H2" s="161"/>
      <c r="I2" s="161"/>
      <c r="J2" s="161"/>
      <c r="K2" s="161"/>
    </row>
    <row r="3" spans="1:11" ht="21" customHeight="1">
      <c r="A3" s="163" t="s">
        <v>29</v>
      </c>
      <c r="B3" s="163"/>
      <c r="C3" s="163"/>
      <c r="D3" s="163"/>
      <c r="E3" s="162" t="s">
        <v>95</v>
      </c>
      <c r="F3" s="49"/>
      <c r="G3" s="165" t="s">
        <v>30</v>
      </c>
      <c r="H3" s="165"/>
      <c r="I3" s="165"/>
      <c r="J3" s="165"/>
      <c r="K3" s="162" t="s">
        <v>96</v>
      </c>
    </row>
    <row r="4" spans="1:11" ht="19.5" customHeight="1">
      <c r="A4" s="164" t="s">
        <v>81</v>
      </c>
      <c r="B4" s="164" t="s">
        <v>2</v>
      </c>
      <c r="C4" s="163" t="s">
        <v>85</v>
      </c>
      <c r="D4" s="163"/>
      <c r="E4" s="162"/>
      <c r="F4" s="49"/>
      <c r="G4" s="166" t="s">
        <v>81</v>
      </c>
      <c r="H4" s="166" t="s">
        <v>2</v>
      </c>
      <c r="I4" s="165" t="s">
        <v>80</v>
      </c>
      <c r="J4" s="165"/>
      <c r="K4" s="162"/>
    </row>
    <row r="5" spans="1:11" ht="15.75" customHeight="1">
      <c r="A5" s="164"/>
      <c r="B5" s="164"/>
      <c r="C5" s="99" t="s">
        <v>83</v>
      </c>
      <c r="D5" s="81" t="s">
        <v>82</v>
      </c>
      <c r="E5" s="162"/>
      <c r="F5" s="49"/>
      <c r="G5" s="166"/>
      <c r="H5" s="166"/>
      <c r="I5" s="90" t="s">
        <v>84</v>
      </c>
      <c r="J5" s="90" t="s">
        <v>82</v>
      </c>
      <c r="K5" s="162"/>
    </row>
    <row r="6" spans="1:11" ht="27.75" customHeight="1">
      <c r="A6" s="120" t="s">
        <v>94</v>
      </c>
      <c r="B6" s="121">
        <v>1209</v>
      </c>
      <c r="C6" s="122">
        <v>195</v>
      </c>
      <c r="D6" s="125">
        <f aca="true" t="shared" si="0" ref="D6:D12">C6/B6%</f>
        <v>16.129032258064516</v>
      </c>
      <c r="E6" s="100">
        <v>3.5</v>
      </c>
      <c r="F6" s="50"/>
      <c r="G6" s="120" t="s">
        <v>94</v>
      </c>
      <c r="H6" s="123">
        <v>1734</v>
      </c>
      <c r="I6" s="124">
        <v>201</v>
      </c>
      <c r="J6" s="127">
        <f aca="true" t="shared" si="1" ref="J6:J12">I6/H6%</f>
        <v>11.591695501730104</v>
      </c>
      <c r="K6" s="100">
        <v>8.8</v>
      </c>
    </row>
    <row r="7" spans="1:11" ht="27.75" customHeight="1">
      <c r="A7" s="41" t="s">
        <v>98</v>
      </c>
      <c r="B7" s="82">
        <v>1289</v>
      </c>
      <c r="C7" s="25">
        <v>209</v>
      </c>
      <c r="D7" s="126">
        <f t="shared" si="0"/>
        <v>16.21411947245927</v>
      </c>
      <c r="E7" s="101"/>
      <c r="F7" s="49"/>
      <c r="G7" s="41" t="s">
        <v>98</v>
      </c>
      <c r="H7" s="91">
        <v>1786</v>
      </c>
      <c r="I7" s="102">
        <v>206</v>
      </c>
      <c r="J7" s="126">
        <f t="shared" si="1"/>
        <v>11.534154535274357</v>
      </c>
      <c r="K7" s="101"/>
    </row>
    <row r="8" spans="1:11" ht="27.75" customHeight="1" hidden="1">
      <c r="A8" s="41" t="s">
        <v>108</v>
      </c>
      <c r="B8" s="82"/>
      <c r="C8" s="25"/>
      <c r="D8" s="126" t="e">
        <f t="shared" si="0"/>
        <v>#DIV/0!</v>
      </c>
      <c r="E8" s="101"/>
      <c r="F8" s="49"/>
      <c r="G8" s="41" t="s">
        <v>108</v>
      </c>
      <c r="H8" s="91"/>
      <c r="I8" s="102"/>
      <c r="J8" s="126" t="e">
        <f t="shared" si="1"/>
        <v>#DIV/0!</v>
      </c>
      <c r="K8" s="101"/>
    </row>
    <row r="9" spans="1:12" ht="27.75" customHeight="1" hidden="1">
      <c r="A9" s="41" t="s">
        <v>109</v>
      </c>
      <c r="B9" s="82"/>
      <c r="C9" s="25"/>
      <c r="D9" s="126" t="e">
        <f t="shared" si="0"/>
        <v>#DIV/0!</v>
      </c>
      <c r="E9" s="101"/>
      <c r="F9" s="49"/>
      <c r="G9" s="41" t="s">
        <v>109</v>
      </c>
      <c r="H9" s="91"/>
      <c r="I9" s="102"/>
      <c r="J9" s="126" t="e">
        <f t="shared" si="1"/>
        <v>#DIV/0!</v>
      </c>
      <c r="K9" s="101"/>
      <c r="L9" s="30"/>
    </row>
    <row r="10" spans="1:12" ht="27.75" customHeight="1" hidden="1">
      <c r="A10" s="41" t="s">
        <v>110</v>
      </c>
      <c r="B10" s="82"/>
      <c r="C10" s="25"/>
      <c r="D10" s="126" t="e">
        <f t="shared" si="0"/>
        <v>#DIV/0!</v>
      </c>
      <c r="E10" s="101"/>
      <c r="F10" s="49"/>
      <c r="G10" s="41" t="s">
        <v>110</v>
      </c>
      <c r="H10" s="91"/>
      <c r="I10" s="102"/>
      <c r="J10" s="126" t="e">
        <f t="shared" si="1"/>
        <v>#DIV/0!</v>
      </c>
      <c r="K10" s="101"/>
      <c r="L10" s="30"/>
    </row>
    <row r="11" spans="1:12" ht="27.75" customHeight="1" hidden="1">
      <c r="A11" s="41" t="s">
        <v>111</v>
      </c>
      <c r="B11" s="82"/>
      <c r="C11" s="25"/>
      <c r="D11" s="126" t="e">
        <f t="shared" si="0"/>
        <v>#DIV/0!</v>
      </c>
      <c r="E11" s="101"/>
      <c r="F11" s="49"/>
      <c r="G11" s="41" t="s">
        <v>111</v>
      </c>
      <c r="H11" s="91"/>
      <c r="I11" s="102"/>
      <c r="J11" s="126" t="e">
        <f t="shared" si="1"/>
        <v>#DIV/0!</v>
      </c>
      <c r="K11" s="101"/>
      <c r="L11" s="30"/>
    </row>
    <row r="12" spans="1:12" ht="27.75" customHeight="1" hidden="1">
      <c r="A12" s="41" t="s">
        <v>112</v>
      </c>
      <c r="B12" s="82"/>
      <c r="C12" s="25"/>
      <c r="D12" s="126" t="e">
        <f t="shared" si="0"/>
        <v>#DIV/0!</v>
      </c>
      <c r="E12" s="101"/>
      <c r="F12" s="49"/>
      <c r="G12" s="41" t="s">
        <v>112</v>
      </c>
      <c r="H12" s="91"/>
      <c r="I12" s="102"/>
      <c r="J12" s="126" t="e">
        <f t="shared" si="1"/>
        <v>#DIV/0!</v>
      </c>
      <c r="K12" s="101"/>
      <c r="L12" s="30"/>
    </row>
    <row r="13" spans="1:12" ht="27.75" customHeight="1" hidden="1">
      <c r="A13" s="41" t="s">
        <v>113</v>
      </c>
      <c r="B13" s="82"/>
      <c r="C13" s="25"/>
      <c r="D13" s="126" t="e">
        <f aca="true" t="shared" si="2" ref="D13:D18">C13/B13%</f>
        <v>#DIV/0!</v>
      </c>
      <c r="E13" s="101"/>
      <c r="F13" s="49"/>
      <c r="G13" s="41" t="s">
        <v>113</v>
      </c>
      <c r="H13" s="91"/>
      <c r="I13" s="102"/>
      <c r="J13" s="126" t="e">
        <f aca="true" t="shared" si="3" ref="J13:J18">I13/H13%</f>
        <v>#DIV/0!</v>
      </c>
      <c r="K13" s="101"/>
      <c r="L13" s="30"/>
    </row>
    <row r="14" spans="1:12" ht="27.75" customHeight="1" hidden="1">
      <c r="A14" s="41" t="s">
        <v>114</v>
      </c>
      <c r="B14" s="82"/>
      <c r="C14" s="25"/>
      <c r="D14" s="126" t="e">
        <f t="shared" si="2"/>
        <v>#DIV/0!</v>
      </c>
      <c r="E14" s="101"/>
      <c r="F14" s="49"/>
      <c r="G14" s="41" t="s">
        <v>114</v>
      </c>
      <c r="H14" s="91"/>
      <c r="I14" s="102"/>
      <c r="J14" s="126" t="e">
        <f t="shared" si="3"/>
        <v>#DIV/0!</v>
      </c>
      <c r="K14" s="101"/>
      <c r="L14" s="30"/>
    </row>
    <row r="15" spans="1:12" ht="27.75" customHeight="1" hidden="1">
      <c r="A15" s="41" t="s">
        <v>115</v>
      </c>
      <c r="B15" s="82"/>
      <c r="C15" s="25"/>
      <c r="D15" s="126" t="e">
        <f t="shared" si="2"/>
        <v>#DIV/0!</v>
      </c>
      <c r="E15" s="101"/>
      <c r="F15" s="49"/>
      <c r="G15" s="41" t="s">
        <v>115</v>
      </c>
      <c r="H15" s="91"/>
      <c r="I15" s="102"/>
      <c r="J15" s="126" t="e">
        <f t="shared" si="3"/>
        <v>#DIV/0!</v>
      </c>
      <c r="K15" s="101"/>
      <c r="L15" s="30"/>
    </row>
    <row r="16" spans="1:12" ht="27.75" customHeight="1" hidden="1">
      <c r="A16" s="41" t="s">
        <v>116</v>
      </c>
      <c r="B16" s="82"/>
      <c r="C16" s="25"/>
      <c r="D16" s="126" t="e">
        <f t="shared" si="2"/>
        <v>#DIV/0!</v>
      </c>
      <c r="E16" s="101"/>
      <c r="F16" s="49"/>
      <c r="G16" s="41" t="s">
        <v>116</v>
      </c>
      <c r="H16" s="91"/>
      <c r="I16" s="102"/>
      <c r="J16" s="126" t="e">
        <f t="shared" si="3"/>
        <v>#DIV/0!</v>
      </c>
      <c r="K16" s="101"/>
      <c r="L16" s="30"/>
    </row>
    <row r="17" spans="1:12" ht="27.75" customHeight="1" hidden="1">
      <c r="A17" s="41" t="s">
        <v>117</v>
      </c>
      <c r="B17" s="82"/>
      <c r="C17" s="25"/>
      <c r="D17" s="126" t="e">
        <f t="shared" si="2"/>
        <v>#DIV/0!</v>
      </c>
      <c r="E17" s="101"/>
      <c r="F17" s="49"/>
      <c r="G17" s="41" t="s">
        <v>117</v>
      </c>
      <c r="H17" s="91"/>
      <c r="I17" s="102"/>
      <c r="J17" s="126" t="e">
        <f t="shared" si="3"/>
        <v>#DIV/0!</v>
      </c>
      <c r="K17" s="101"/>
      <c r="L17" s="30"/>
    </row>
    <row r="18" spans="1:13" ht="27.75" customHeight="1" hidden="1">
      <c r="A18" s="41" t="s">
        <v>118</v>
      </c>
      <c r="B18" s="82"/>
      <c r="C18" s="25"/>
      <c r="D18" s="126" t="e">
        <f t="shared" si="2"/>
        <v>#DIV/0!</v>
      </c>
      <c r="E18" s="101"/>
      <c r="F18" s="51"/>
      <c r="G18" s="41" t="s">
        <v>118</v>
      </c>
      <c r="H18" s="91"/>
      <c r="I18" s="102"/>
      <c r="J18" s="126" t="e">
        <f t="shared" si="3"/>
        <v>#DIV/0!</v>
      </c>
      <c r="K18" s="101"/>
      <c r="L18" s="2"/>
      <c r="M18" s="1"/>
    </row>
    <row r="19" ht="3.75" customHeight="1"/>
    <row r="20" spans="1:11" ht="12.75" hidden="1">
      <c r="A20" s="167" t="s">
        <v>97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</row>
  </sheetData>
  <sheetProtection/>
  <mergeCells count="13">
    <mergeCell ref="E3:E5"/>
    <mergeCell ref="G3:J3"/>
    <mergeCell ref="A20:K20"/>
    <mergeCell ref="I1:K1"/>
    <mergeCell ref="A2:K2"/>
    <mergeCell ref="K3:K5"/>
    <mergeCell ref="A3:D3"/>
    <mergeCell ref="A4:A5"/>
    <mergeCell ref="B4:B5"/>
    <mergeCell ref="C4:D4"/>
    <mergeCell ref="I4:J4"/>
    <mergeCell ref="G4:G5"/>
    <mergeCell ref="H4:H5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pane xSplit="2" ySplit="5" topLeftCell="C6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M14" sqref="M14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6.5" customHeight="1">
      <c r="H1" s="160" t="s">
        <v>40</v>
      </c>
      <c r="I1" s="160"/>
    </row>
    <row r="2" spans="2:8" ht="42" customHeight="1" thickBot="1">
      <c r="B2" s="173" t="s">
        <v>119</v>
      </c>
      <c r="C2" s="173"/>
      <c r="D2" s="173"/>
      <c r="E2" s="173"/>
      <c r="F2" s="173"/>
      <c r="G2" s="173"/>
      <c r="H2" s="173"/>
    </row>
    <row r="3" spans="2:8" ht="24" customHeight="1" thickBot="1">
      <c r="B3" s="169" t="s">
        <v>73</v>
      </c>
      <c r="C3" s="174" t="s">
        <v>31</v>
      </c>
      <c r="D3" s="175"/>
      <c r="E3" s="176" t="s">
        <v>14</v>
      </c>
      <c r="F3" s="176"/>
      <c r="G3" s="177" t="s">
        <v>32</v>
      </c>
      <c r="H3" s="178"/>
    </row>
    <row r="4" spans="2:8" ht="16.5" thickBot="1">
      <c r="B4" s="171"/>
      <c r="C4" s="65" t="s">
        <v>2</v>
      </c>
      <c r="D4" s="53" t="s">
        <v>33</v>
      </c>
      <c r="E4" s="53" t="s">
        <v>2</v>
      </c>
      <c r="F4" s="53" t="s">
        <v>33</v>
      </c>
      <c r="G4" s="53" t="s">
        <v>2</v>
      </c>
      <c r="H4" s="54" t="s">
        <v>33</v>
      </c>
    </row>
    <row r="5" spans="2:8" ht="18.75" customHeight="1" thickBot="1">
      <c r="B5" s="170"/>
      <c r="C5" s="183">
        <f aca="true" t="shared" si="0" ref="C5:H5">SUM(C6:C10)</f>
        <v>3075</v>
      </c>
      <c r="D5" s="184">
        <f t="shared" si="0"/>
        <v>100</v>
      </c>
      <c r="E5" s="185">
        <f t="shared" si="0"/>
        <v>1289</v>
      </c>
      <c r="F5" s="186">
        <f t="shared" si="0"/>
        <v>100</v>
      </c>
      <c r="G5" s="187">
        <f t="shared" si="0"/>
        <v>1786</v>
      </c>
      <c r="H5" s="188">
        <f t="shared" si="0"/>
        <v>100</v>
      </c>
    </row>
    <row r="6" spans="2:8" ht="15.75">
      <c r="B6" s="64" t="s">
        <v>41</v>
      </c>
      <c r="C6" s="189">
        <f>E6+G6</f>
        <v>237</v>
      </c>
      <c r="D6" s="190">
        <f>C6/C5%</f>
        <v>7.7073170731707314</v>
      </c>
      <c r="E6" s="189">
        <v>107</v>
      </c>
      <c r="F6" s="190">
        <f>E6/E5%</f>
        <v>8.30100853374709</v>
      </c>
      <c r="G6" s="189">
        <v>130</v>
      </c>
      <c r="H6" s="191">
        <f>G6/G5%</f>
        <v>7.278835386338186</v>
      </c>
    </row>
    <row r="7" spans="2:8" ht="15.75">
      <c r="B7" s="55" t="s">
        <v>42</v>
      </c>
      <c r="C7" s="102">
        <f>E7+G7</f>
        <v>707</v>
      </c>
      <c r="D7" s="126">
        <f>C7/C5%</f>
        <v>22.991869918699187</v>
      </c>
      <c r="E7" s="102">
        <v>319</v>
      </c>
      <c r="F7" s="126">
        <f>E7/E5%</f>
        <v>24.74786656322731</v>
      </c>
      <c r="G7" s="102">
        <v>388</v>
      </c>
      <c r="H7" s="192">
        <f>G7/G5%</f>
        <v>21.724524076147816</v>
      </c>
    </row>
    <row r="8" spans="2:8" ht="15.75">
      <c r="B8" s="55" t="s">
        <v>43</v>
      </c>
      <c r="C8" s="102">
        <f>E8+G8</f>
        <v>762</v>
      </c>
      <c r="D8" s="126">
        <f>C8/C5%</f>
        <v>24.78048780487805</v>
      </c>
      <c r="E8" s="102">
        <v>296</v>
      </c>
      <c r="F8" s="126">
        <f>E8/E5%</f>
        <v>22.963537626066717</v>
      </c>
      <c r="G8" s="102">
        <v>466</v>
      </c>
      <c r="H8" s="192">
        <f>G8/G5%</f>
        <v>26.091825307950728</v>
      </c>
    </row>
    <row r="9" spans="2:8" ht="15.75">
      <c r="B9" s="55" t="s">
        <v>44</v>
      </c>
      <c r="C9" s="102">
        <f>E9+G9</f>
        <v>589</v>
      </c>
      <c r="D9" s="126">
        <f>C9/C5%</f>
        <v>19.15447154471545</v>
      </c>
      <c r="E9" s="102">
        <v>238</v>
      </c>
      <c r="F9" s="126">
        <f>E9/E5%</f>
        <v>18.463925523661754</v>
      </c>
      <c r="G9" s="102">
        <v>351</v>
      </c>
      <c r="H9" s="192">
        <f>G9/G5%</f>
        <v>19.652855543113102</v>
      </c>
    </row>
    <row r="10" spans="2:8" ht="16.5" thickBot="1">
      <c r="B10" s="56" t="s">
        <v>45</v>
      </c>
      <c r="C10" s="193">
        <f>E10+G10</f>
        <v>780</v>
      </c>
      <c r="D10" s="194">
        <f>C10/C5%</f>
        <v>25.365853658536587</v>
      </c>
      <c r="E10" s="193">
        <v>329</v>
      </c>
      <c r="F10" s="194">
        <f>E10/E5%</f>
        <v>25.52366175329713</v>
      </c>
      <c r="G10" s="193">
        <v>451</v>
      </c>
      <c r="H10" s="195">
        <f>G10/G5%</f>
        <v>25.251959686450167</v>
      </c>
    </row>
    <row r="11" spans="2:8" ht="3.75" customHeight="1" thickBot="1">
      <c r="B11" s="57"/>
      <c r="C11" s="58"/>
      <c r="D11" s="59"/>
      <c r="E11" s="40"/>
      <c r="F11" s="59"/>
      <c r="G11" s="60"/>
      <c r="H11" s="59"/>
    </row>
    <row r="12" spans="2:8" ht="19.5" customHeight="1" thickBot="1">
      <c r="B12" s="169" t="s">
        <v>74</v>
      </c>
      <c r="C12" s="98" t="s">
        <v>2</v>
      </c>
      <c r="D12" s="94" t="s">
        <v>33</v>
      </c>
      <c r="E12" s="95" t="s">
        <v>2</v>
      </c>
      <c r="F12" s="95" t="s">
        <v>33</v>
      </c>
      <c r="G12" s="96" t="s">
        <v>2</v>
      </c>
      <c r="H12" s="97" t="s">
        <v>33</v>
      </c>
    </row>
    <row r="13" spans="2:8" ht="18.75" customHeight="1" thickBot="1">
      <c r="B13" s="170"/>
      <c r="C13" s="196">
        <f aca="true" t="shared" si="1" ref="C13:H13">SUM(C14:C18)</f>
        <v>3075</v>
      </c>
      <c r="D13" s="197">
        <f t="shared" si="1"/>
        <v>100</v>
      </c>
      <c r="E13" s="198">
        <f t="shared" si="1"/>
        <v>1289</v>
      </c>
      <c r="F13" s="199">
        <f t="shared" si="1"/>
        <v>100</v>
      </c>
      <c r="G13" s="200">
        <f t="shared" si="1"/>
        <v>1786</v>
      </c>
      <c r="H13" s="201">
        <f t="shared" si="1"/>
        <v>100</v>
      </c>
    </row>
    <row r="14" spans="2:8" ht="15.75">
      <c r="B14" s="64" t="s">
        <v>46</v>
      </c>
      <c r="C14" s="189">
        <f>E14+G14</f>
        <v>366</v>
      </c>
      <c r="D14" s="202">
        <f>C14/C13%</f>
        <v>11.902439024390244</v>
      </c>
      <c r="E14" s="189">
        <v>211</v>
      </c>
      <c r="F14" s="190">
        <f>E14/E13%</f>
        <v>16.369278510473233</v>
      </c>
      <c r="G14" s="189">
        <v>155</v>
      </c>
      <c r="H14" s="191">
        <f>G14/G13%</f>
        <v>8.678611422172454</v>
      </c>
    </row>
    <row r="15" spans="2:8" ht="15" customHeight="1">
      <c r="B15" s="55" t="s">
        <v>47</v>
      </c>
      <c r="C15" s="102">
        <f>E15+G15</f>
        <v>563</v>
      </c>
      <c r="D15" s="203">
        <f>C15/C13%</f>
        <v>18.308943089430894</v>
      </c>
      <c r="E15" s="102">
        <v>270</v>
      </c>
      <c r="F15" s="126">
        <f>E15/E13%</f>
        <v>20.94647013188518</v>
      </c>
      <c r="G15" s="102">
        <v>293</v>
      </c>
      <c r="H15" s="192">
        <f>G15/G13%</f>
        <v>16.405375139977604</v>
      </c>
    </row>
    <row r="16" spans="2:8" ht="15.75">
      <c r="B16" s="55" t="s">
        <v>48</v>
      </c>
      <c r="C16" s="102">
        <f>E16+G16</f>
        <v>272</v>
      </c>
      <c r="D16" s="203">
        <f>C16/C13%</f>
        <v>8.845528455284553</v>
      </c>
      <c r="E16" s="102">
        <v>129</v>
      </c>
      <c r="F16" s="126">
        <f>E16/E13%</f>
        <v>10.007757951900699</v>
      </c>
      <c r="G16" s="102">
        <v>143</v>
      </c>
      <c r="H16" s="192">
        <f>G16/G13%</f>
        <v>8.006718924972004</v>
      </c>
    </row>
    <row r="17" spans="2:8" ht="15.75">
      <c r="B17" s="55" t="s">
        <v>49</v>
      </c>
      <c r="C17" s="102">
        <f>E17+G17</f>
        <v>834</v>
      </c>
      <c r="D17" s="203">
        <f>C17/C13%</f>
        <v>27.121951219512194</v>
      </c>
      <c r="E17" s="102">
        <v>324</v>
      </c>
      <c r="F17" s="126">
        <f>E17/E13%</f>
        <v>25.13576415826222</v>
      </c>
      <c r="G17" s="102">
        <v>510</v>
      </c>
      <c r="H17" s="192">
        <f>G17/G13%</f>
        <v>28.555431131019038</v>
      </c>
    </row>
    <row r="18" spans="2:8" ht="16.5" thickBot="1">
      <c r="B18" s="56" t="s">
        <v>50</v>
      </c>
      <c r="C18" s="193">
        <f>E18+G18</f>
        <v>1040</v>
      </c>
      <c r="D18" s="204">
        <f>C18/C13%</f>
        <v>33.82113821138211</v>
      </c>
      <c r="E18" s="193">
        <v>355</v>
      </c>
      <c r="F18" s="194">
        <f>E18/E13%</f>
        <v>27.540729247478666</v>
      </c>
      <c r="G18" s="193">
        <v>685</v>
      </c>
      <c r="H18" s="195">
        <f>G18/G13%</f>
        <v>38.3538633818589</v>
      </c>
    </row>
    <row r="19" spans="2:8" ht="3.75" customHeight="1" thickBot="1">
      <c r="B19" s="179"/>
      <c r="C19" s="179"/>
      <c r="D19" s="179"/>
      <c r="E19" s="172"/>
      <c r="F19" s="172"/>
      <c r="G19" s="59"/>
      <c r="H19" s="59"/>
    </row>
    <row r="20" spans="2:8" ht="19.5" customHeight="1" thickBot="1">
      <c r="B20" s="169" t="s">
        <v>75</v>
      </c>
      <c r="C20" s="98" t="s">
        <v>2</v>
      </c>
      <c r="D20" s="94" t="s">
        <v>33</v>
      </c>
      <c r="E20" s="95" t="s">
        <v>2</v>
      </c>
      <c r="F20" s="95" t="s">
        <v>33</v>
      </c>
      <c r="G20" s="96" t="s">
        <v>2</v>
      </c>
      <c r="H20" s="97" t="s">
        <v>33</v>
      </c>
    </row>
    <row r="21" spans="2:8" ht="18.75" customHeight="1" thickBot="1">
      <c r="B21" s="170"/>
      <c r="C21" s="196">
        <f aca="true" t="shared" si="2" ref="C21:H21">SUM(C22:C28)</f>
        <v>3075</v>
      </c>
      <c r="D21" s="197">
        <f t="shared" si="2"/>
        <v>100</v>
      </c>
      <c r="E21" s="198">
        <f t="shared" si="2"/>
        <v>1289</v>
      </c>
      <c r="F21" s="205">
        <f t="shared" si="2"/>
        <v>100.00000000000001</v>
      </c>
      <c r="G21" s="200">
        <f t="shared" si="2"/>
        <v>1786</v>
      </c>
      <c r="H21" s="206">
        <f t="shared" si="2"/>
        <v>100.00000000000001</v>
      </c>
    </row>
    <row r="22" spans="2:8" ht="15.75">
      <c r="B22" s="64" t="s">
        <v>51</v>
      </c>
      <c r="C22" s="189">
        <f>E22+G22</f>
        <v>265</v>
      </c>
      <c r="D22" s="190">
        <f>C22/C21%</f>
        <v>8.617886178861788</v>
      </c>
      <c r="E22" s="207">
        <v>99</v>
      </c>
      <c r="F22" s="190">
        <f>E22/E21%</f>
        <v>7.6803723816912335</v>
      </c>
      <c r="G22" s="189">
        <v>166</v>
      </c>
      <c r="H22" s="191">
        <f>G22/G21%</f>
        <v>9.29451287793953</v>
      </c>
    </row>
    <row r="23" spans="2:8" ht="15.75">
      <c r="B23" s="61" t="s">
        <v>52</v>
      </c>
      <c r="C23" s="102">
        <f aca="true" t="shared" si="3" ref="C23:C28">E23+G23</f>
        <v>609</v>
      </c>
      <c r="D23" s="126">
        <f>C23/C21%</f>
        <v>19.804878048780488</v>
      </c>
      <c r="E23" s="25">
        <v>276</v>
      </c>
      <c r="F23" s="126">
        <f>E23/E21%</f>
        <v>21.411947245927074</v>
      </c>
      <c r="G23" s="102">
        <v>333</v>
      </c>
      <c r="H23" s="192">
        <f>G23/G21%</f>
        <v>18.64501679731243</v>
      </c>
    </row>
    <row r="24" spans="2:8" ht="15.75">
      <c r="B24" s="61" t="s">
        <v>53</v>
      </c>
      <c r="C24" s="102">
        <f t="shared" si="3"/>
        <v>731</v>
      </c>
      <c r="D24" s="126">
        <f>C24/C21%</f>
        <v>23.772357723577237</v>
      </c>
      <c r="E24" s="25">
        <v>305</v>
      </c>
      <c r="F24" s="126">
        <f>E24/E21%</f>
        <v>23.661753297129557</v>
      </c>
      <c r="G24" s="102">
        <v>426</v>
      </c>
      <c r="H24" s="192">
        <f>G24/G21%</f>
        <v>23.852183650615903</v>
      </c>
    </row>
    <row r="25" spans="2:8" ht="15.75">
      <c r="B25" s="61" t="s">
        <v>54</v>
      </c>
      <c r="C25" s="102">
        <f t="shared" si="3"/>
        <v>491</v>
      </c>
      <c r="D25" s="126">
        <f>C25/C21%</f>
        <v>15.967479674796747</v>
      </c>
      <c r="E25" s="25">
        <v>204</v>
      </c>
      <c r="F25" s="126">
        <f>E25/E21%</f>
        <v>15.82622187742436</v>
      </c>
      <c r="G25" s="102">
        <v>287</v>
      </c>
      <c r="H25" s="192">
        <f>G25/G21%</f>
        <v>16.06942889137738</v>
      </c>
    </row>
    <row r="26" spans="2:8" ht="15.75">
      <c r="B26" s="61" t="s">
        <v>55</v>
      </c>
      <c r="C26" s="102">
        <f t="shared" si="3"/>
        <v>552</v>
      </c>
      <c r="D26" s="126">
        <f>C26/C21%</f>
        <v>17.951219512195124</v>
      </c>
      <c r="E26" s="25">
        <v>227</v>
      </c>
      <c r="F26" s="126">
        <f>E26/E21%</f>
        <v>17.61055081458495</v>
      </c>
      <c r="G26" s="102">
        <v>325</v>
      </c>
      <c r="H26" s="192">
        <f>G26/G21%</f>
        <v>18.197088465845464</v>
      </c>
    </row>
    <row r="27" spans="2:8" ht="15.75">
      <c r="B27" s="55" t="s">
        <v>56</v>
      </c>
      <c r="C27" s="102">
        <f t="shared" si="3"/>
        <v>302</v>
      </c>
      <c r="D27" s="126">
        <f>C27/C21%</f>
        <v>9.821138211382113</v>
      </c>
      <c r="E27" s="25">
        <v>125</v>
      </c>
      <c r="F27" s="126">
        <f>E27/E21%</f>
        <v>9.69743987587277</v>
      </c>
      <c r="G27" s="102">
        <v>177</v>
      </c>
      <c r="H27" s="192">
        <f>G27/G21%</f>
        <v>9.910414333706607</v>
      </c>
    </row>
    <row r="28" spans="2:8" ht="16.5" thickBot="1">
      <c r="B28" s="56" t="s">
        <v>57</v>
      </c>
      <c r="C28" s="193">
        <f t="shared" si="3"/>
        <v>125</v>
      </c>
      <c r="D28" s="194">
        <f>C28/C21%</f>
        <v>4.065040650406504</v>
      </c>
      <c r="E28" s="208">
        <v>53</v>
      </c>
      <c r="F28" s="194">
        <f>E28/E21%</f>
        <v>4.1117145073700545</v>
      </c>
      <c r="G28" s="193">
        <v>72</v>
      </c>
      <c r="H28" s="195">
        <f>G28/G21%</f>
        <v>4.031354983202688</v>
      </c>
    </row>
    <row r="29" spans="6:7" ht="15.75">
      <c r="F29" s="4"/>
      <c r="G29" s="35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2">
      <pane xSplit="2" ySplit="5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N15" sqref="N15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160" t="s">
        <v>58</v>
      </c>
      <c r="I2" s="160"/>
    </row>
    <row r="3" spans="2:8" ht="44.25" customHeight="1" thickBot="1">
      <c r="B3" s="182" t="s">
        <v>121</v>
      </c>
      <c r="C3" s="182"/>
      <c r="D3" s="182"/>
      <c r="E3" s="182"/>
      <c r="F3" s="182"/>
      <c r="G3" s="182"/>
      <c r="H3" s="182"/>
    </row>
    <row r="4" spans="2:8" ht="24" customHeight="1" thickBot="1">
      <c r="B4" s="169" t="s">
        <v>76</v>
      </c>
      <c r="C4" s="181" t="s">
        <v>31</v>
      </c>
      <c r="D4" s="175"/>
      <c r="E4" s="176" t="s">
        <v>14</v>
      </c>
      <c r="F4" s="176"/>
      <c r="G4" s="177" t="s">
        <v>32</v>
      </c>
      <c r="H4" s="178"/>
    </row>
    <row r="5" spans="2:8" ht="16.5" customHeight="1" thickBot="1">
      <c r="B5" s="171"/>
      <c r="C5" s="52" t="s">
        <v>2</v>
      </c>
      <c r="D5" s="53" t="s">
        <v>33</v>
      </c>
      <c r="E5" s="53" t="s">
        <v>2</v>
      </c>
      <c r="F5" s="53" t="s">
        <v>33</v>
      </c>
      <c r="G5" s="53" t="s">
        <v>2</v>
      </c>
      <c r="H5" s="54" t="s">
        <v>33</v>
      </c>
    </row>
    <row r="6" spans="2:8" ht="25.5" customHeight="1" thickBot="1">
      <c r="B6" s="170"/>
      <c r="C6" s="183">
        <f aca="true" t="shared" si="0" ref="C6:H6">SUM(C7:C12)</f>
        <v>3075</v>
      </c>
      <c r="D6" s="184">
        <f t="shared" si="0"/>
        <v>100.00000000000001</v>
      </c>
      <c r="E6" s="185">
        <f t="shared" si="0"/>
        <v>1289</v>
      </c>
      <c r="F6" s="209">
        <f t="shared" si="0"/>
        <v>100.00000000000001</v>
      </c>
      <c r="G6" s="187">
        <f t="shared" si="0"/>
        <v>1786</v>
      </c>
      <c r="H6" s="210">
        <f t="shared" si="0"/>
        <v>100.00000000000001</v>
      </c>
    </row>
    <row r="7" spans="2:8" ht="15.75">
      <c r="B7" s="64" t="s">
        <v>34</v>
      </c>
      <c r="C7" s="189">
        <f aca="true" t="shared" si="1" ref="C7:C12">E7+G7</f>
        <v>427</v>
      </c>
      <c r="D7" s="190">
        <f>C7/C6%</f>
        <v>13.886178861788618</v>
      </c>
      <c r="E7" s="207">
        <v>236</v>
      </c>
      <c r="F7" s="126">
        <f>E7/E6%</f>
        <v>18.308766485647787</v>
      </c>
      <c r="G7" s="189">
        <v>191</v>
      </c>
      <c r="H7" s="192">
        <f>G7/G6%</f>
        <v>10.694288913773796</v>
      </c>
    </row>
    <row r="8" spans="2:8" ht="15.75">
      <c r="B8" s="61" t="s">
        <v>35</v>
      </c>
      <c r="C8" s="189">
        <f t="shared" si="1"/>
        <v>640</v>
      </c>
      <c r="D8" s="126">
        <f>C8/C6%</f>
        <v>20.8130081300813</v>
      </c>
      <c r="E8" s="25">
        <v>336</v>
      </c>
      <c r="F8" s="126">
        <f>E8/E6%</f>
        <v>26.066718386346004</v>
      </c>
      <c r="G8" s="102">
        <v>304</v>
      </c>
      <c r="H8" s="192">
        <f>G8/G6%</f>
        <v>17.02127659574468</v>
      </c>
    </row>
    <row r="9" spans="2:8" ht="15.75">
      <c r="B9" s="61" t="s">
        <v>36</v>
      </c>
      <c r="C9" s="189">
        <f t="shared" si="1"/>
        <v>477</v>
      </c>
      <c r="D9" s="126">
        <f>C9/C6%</f>
        <v>15.512195121951219</v>
      </c>
      <c r="E9" s="25">
        <v>231</v>
      </c>
      <c r="F9" s="126">
        <f>E9/E6%</f>
        <v>17.920868890612876</v>
      </c>
      <c r="G9" s="102">
        <v>246</v>
      </c>
      <c r="H9" s="192">
        <f>G9/G6%</f>
        <v>13.773796192609183</v>
      </c>
    </row>
    <row r="10" spans="2:8" ht="15.75">
      <c r="B10" s="61" t="s">
        <v>37</v>
      </c>
      <c r="C10" s="189">
        <f t="shared" si="1"/>
        <v>486</v>
      </c>
      <c r="D10" s="126">
        <f>C10/C6%</f>
        <v>15.804878048780488</v>
      </c>
      <c r="E10" s="25">
        <v>216</v>
      </c>
      <c r="F10" s="126">
        <f>E10/E6%</f>
        <v>16.757176105508144</v>
      </c>
      <c r="G10" s="102">
        <v>270</v>
      </c>
      <c r="H10" s="192">
        <f>G10/G6%</f>
        <v>15.117581187010078</v>
      </c>
    </row>
    <row r="11" spans="2:8" ht="15.75">
      <c r="B11" s="61" t="s">
        <v>38</v>
      </c>
      <c r="C11" s="189">
        <f t="shared" si="1"/>
        <v>443</v>
      </c>
      <c r="D11" s="126">
        <f>C11/C6%</f>
        <v>14.40650406504065</v>
      </c>
      <c r="E11" s="25">
        <v>156</v>
      </c>
      <c r="F11" s="126">
        <f>E11/E6%</f>
        <v>12.102404965089216</v>
      </c>
      <c r="G11" s="102">
        <v>287</v>
      </c>
      <c r="H11" s="192">
        <f>G11/G6%</f>
        <v>16.06942889137738</v>
      </c>
    </row>
    <row r="12" spans="2:8" ht="16.5" thickBot="1">
      <c r="B12" s="62" t="s">
        <v>39</v>
      </c>
      <c r="C12" s="211">
        <f t="shared" si="1"/>
        <v>602</v>
      </c>
      <c r="D12" s="194">
        <f>C12/C6%</f>
        <v>19.577235772357724</v>
      </c>
      <c r="E12" s="208">
        <v>114</v>
      </c>
      <c r="F12" s="194">
        <f>E12/E6%</f>
        <v>8.844065166795966</v>
      </c>
      <c r="G12" s="193">
        <v>488</v>
      </c>
      <c r="H12" s="195">
        <f>G12/G6%</f>
        <v>27.323628219484885</v>
      </c>
    </row>
    <row r="13" spans="2:8" ht="8.25" customHeight="1">
      <c r="B13" s="63"/>
      <c r="C13" s="42"/>
      <c r="D13" s="43"/>
      <c r="E13" s="44"/>
      <c r="F13" s="43"/>
      <c r="G13" s="42"/>
      <c r="H13" s="43"/>
    </row>
    <row r="14" spans="2:8" ht="29.25" customHeight="1" thickBot="1">
      <c r="B14" s="180" t="s">
        <v>120</v>
      </c>
      <c r="C14" s="180"/>
      <c r="D14" s="180"/>
      <c r="E14" s="180"/>
      <c r="F14" s="180"/>
      <c r="G14" s="180"/>
      <c r="H14" s="180"/>
    </row>
    <row r="15" spans="2:8" ht="24" customHeight="1" thickBot="1">
      <c r="B15" s="169" t="s">
        <v>76</v>
      </c>
      <c r="C15" s="181" t="s">
        <v>31</v>
      </c>
      <c r="D15" s="175"/>
      <c r="E15" s="176" t="s">
        <v>14</v>
      </c>
      <c r="F15" s="176"/>
      <c r="G15" s="177" t="s">
        <v>32</v>
      </c>
      <c r="H15" s="178"/>
    </row>
    <row r="16" spans="2:8" ht="16.5" customHeight="1" thickBot="1">
      <c r="B16" s="171"/>
      <c r="C16" s="52" t="s">
        <v>2</v>
      </c>
      <c r="D16" s="53" t="s">
        <v>33</v>
      </c>
      <c r="E16" s="53" t="s">
        <v>2</v>
      </c>
      <c r="F16" s="53" t="s">
        <v>33</v>
      </c>
      <c r="G16" s="53" t="s">
        <v>2</v>
      </c>
      <c r="H16" s="54" t="s">
        <v>33</v>
      </c>
    </row>
    <row r="17" spans="2:8" ht="25.5" customHeight="1" thickBot="1">
      <c r="B17" s="170"/>
      <c r="C17" s="212">
        <f aca="true" t="shared" si="2" ref="C17:H17">SUM(C18:C23)</f>
        <v>2943</v>
      </c>
      <c r="D17" s="213">
        <f t="shared" si="2"/>
        <v>100</v>
      </c>
      <c r="E17" s="214">
        <f t="shared" si="2"/>
        <v>1209</v>
      </c>
      <c r="F17" s="215">
        <f t="shared" si="2"/>
        <v>100</v>
      </c>
      <c r="G17" s="214">
        <f t="shared" si="2"/>
        <v>1734</v>
      </c>
      <c r="H17" s="216">
        <f t="shared" si="2"/>
        <v>100</v>
      </c>
    </row>
    <row r="18" spans="2:8" ht="15.75">
      <c r="B18" s="64" t="s">
        <v>34</v>
      </c>
      <c r="C18" s="189">
        <f aca="true" t="shared" si="3" ref="C18:C23">E18+G18</f>
        <v>305</v>
      </c>
      <c r="D18" s="190">
        <f>C18/C17%</f>
        <v>10.36357458375807</v>
      </c>
      <c r="E18" s="207">
        <v>159</v>
      </c>
      <c r="F18" s="190">
        <f>E18/E17%</f>
        <v>13.15136476426799</v>
      </c>
      <c r="G18" s="189">
        <v>146</v>
      </c>
      <c r="H18" s="191">
        <f>G18/G17%</f>
        <v>8.419838523644753</v>
      </c>
    </row>
    <row r="19" spans="2:8" ht="15.75">
      <c r="B19" s="61" t="s">
        <v>35</v>
      </c>
      <c r="C19" s="189">
        <f t="shared" si="3"/>
        <v>696</v>
      </c>
      <c r="D19" s="126">
        <f>C19/C17%</f>
        <v>23.649337410805302</v>
      </c>
      <c r="E19" s="25">
        <v>374</v>
      </c>
      <c r="F19" s="126">
        <f>E19/E17%</f>
        <v>30.934656741108356</v>
      </c>
      <c r="G19" s="102">
        <v>322</v>
      </c>
      <c r="H19" s="192">
        <f>G19/G17%</f>
        <v>18.569780853517877</v>
      </c>
    </row>
    <row r="20" spans="2:8" ht="15.75">
      <c r="B20" s="61" t="s">
        <v>36</v>
      </c>
      <c r="C20" s="189">
        <f t="shared" si="3"/>
        <v>462</v>
      </c>
      <c r="D20" s="126">
        <f>C20/C17%</f>
        <v>15.698267074413863</v>
      </c>
      <c r="E20" s="25">
        <v>218</v>
      </c>
      <c r="F20" s="126">
        <f>E20/E17%</f>
        <v>18.03143093465674</v>
      </c>
      <c r="G20" s="102">
        <v>244</v>
      </c>
      <c r="H20" s="192">
        <f>G20/G17%</f>
        <v>14.071510957324106</v>
      </c>
    </row>
    <row r="21" spans="2:8" ht="15.75">
      <c r="B21" s="61" t="s">
        <v>37</v>
      </c>
      <c r="C21" s="189">
        <f t="shared" si="3"/>
        <v>455</v>
      </c>
      <c r="D21" s="126">
        <f>C21/C17%</f>
        <v>15.46041454298335</v>
      </c>
      <c r="E21" s="25">
        <v>199</v>
      </c>
      <c r="F21" s="126">
        <f>E21/E17%</f>
        <v>16.459884201819687</v>
      </c>
      <c r="G21" s="102">
        <v>256</v>
      </c>
      <c r="H21" s="192">
        <f>G21/G17%</f>
        <v>14.763552479815456</v>
      </c>
    </row>
    <row r="22" spans="2:8" ht="15.75">
      <c r="B22" s="61" t="s">
        <v>38</v>
      </c>
      <c r="C22" s="189">
        <f t="shared" si="3"/>
        <v>429</v>
      </c>
      <c r="D22" s="126">
        <f>C22/C17%</f>
        <v>14.576962283384303</v>
      </c>
      <c r="E22" s="25">
        <v>148</v>
      </c>
      <c r="F22" s="126">
        <f>E22/E17%</f>
        <v>12.241521918941274</v>
      </c>
      <c r="G22" s="102">
        <v>281</v>
      </c>
      <c r="H22" s="192">
        <f>G22/G17%</f>
        <v>16.205305651672433</v>
      </c>
    </row>
    <row r="23" spans="2:8" ht="16.5" thickBot="1">
      <c r="B23" s="62" t="s">
        <v>39</v>
      </c>
      <c r="C23" s="211">
        <f t="shared" si="3"/>
        <v>596</v>
      </c>
      <c r="D23" s="194">
        <f>C23/C17%</f>
        <v>20.251444104655114</v>
      </c>
      <c r="E23" s="208">
        <v>111</v>
      </c>
      <c r="F23" s="194">
        <f>E23/E17%</f>
        <v>9.181141439205955</v>
      </c>
      <c r="G23" s="193">
        <v>485</v>
      </c>
      <c r="H23" s="195">
        <f>G23/G17%</f>
        <v>27.970011534025375</v>
      </c>
    </row>
  </sheetData>
  <sheetProtection/>
  <mergeCells count="11">
    <mergeCell ref="G4:H4"/>
    <mergeCell ref="B14:H14"/>
    <mergeCell ref="C15:D15"/>
    <mergeCell ref="E15:F15"/>
    <mergeCell ref="G15:H15"/>
    <mergeCell ref="B15:B17"/>
    <mergeCell ref="H2:I2"/>
    <mergeCell ref="B3:H3"/>
    <mergeCell ref="C4:D4"/>
    <mergeCell ref="E4:F4"/>
    <mergeCell ref="B4:B6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2019-01-09T07:43:46Z</cp:lastPrinted>
  <dcterms:created xsi:type="dcterms:W3CDTF">1997-02-26T13:46:56Z</dcterms:created>
  <dcterms:modified xsi:type="dcterms:W3CDTF">2019-02-06T09:54:35Z</dcterms:modified>
  <cp:category/>
  <cp:version/>
  <cp:contentType/>
  <cp:contentStatus/>
</cp:coreProperties>
</file>