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27" activeTab="4"/>
  </bookViews>
  <sheets>
    <sheet name="Stan I-VII 2020" sheetId="1" r:id="rId1"/>
    <sheet name="Bezrobotni w szczeg. syt." sheetId="2" r:id="rId2"/>
    <sheet name="Dynamika 2020" sheetId="3" r:id="rId3"/>
    <sheet name="Stopa bezrobocia 2020" sheetId="4" r:id="rId4"/>
    <sheet name="struktura VII 2020" sheetId="5" r:id="rId5"/>
    <sheet name="struktura 2020-2019" sheetId="6" r:id="rId6"/>
  </sheets>
  <definedNames>
    <definedName name="_xlnm.Print_Area" localSheetId="1">'Bezrobotni w szczeg. syt.'!$A$1:$M$21</definedName>
    <definedName name="_xlnm.Print_Area" localSheetId="0">'Stan I-VII 2020'!$A$1:$F$33</definedName>
  </definedNames>
  <calcPr fullCalcOnLoad="1"/>
</workbook>
</file>

<file path=xl/sharedStrings.xml><?xml version="1.0" encoding="utf-8"?>
<sst xmlns="http://schemas.openxmlformats.org/spreadsheetml/2006/main" count="210" uniqueCount="118">
  <si>
    <t xml:space="preserve">Liczba  bezrobotnych </t>
  </si>
  <si>
    <t>ogółem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</si>
  <si>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</si>
  <si>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</si>
  <si>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</si>
  <si>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</si>
  <si>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</si>
  <si>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</si>
  <si>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</si>
  <si>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</si>
  <si>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</si>
  <si>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</si>
  <si>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 xml:space="preserve"> Jelenia Góra</t>
  </si>
  <si>
    <t>z prawem                do zasiłku</t>
  </si>
  <si>
    <t>bezrobotni                ogółem</t>
  </si>
  <si>
    <t>z prawem              do zasiłku</t>
  </si>
  <si>
    <t>Tabela nr 1</t>
  </si>
  <si>
    <t>Tabela nr 3</t>
  </si>
  <si>
    <t>Tabela nr 4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</si>
  <si>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</si>
  <si>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</si>
  <si>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</si>
  <si>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</si>
  <si>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</si>
  <si>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</si>
  <si>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</si>
  <si>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</si>
  <si>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</si>
  <si>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</si>
  <si>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</si>
  <si>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</si>
  <si>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</si>
  <si>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</si>
  <si>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</si>
  <si>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</si>
  <si>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</si>
  <si>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</si>
  <si>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</si>
  <si>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</si>
  <si>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</si>
  <si>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</si>
  <si>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</si>
  <si>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</si>
  <si>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</si>
  <si>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</si>
  <si>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</si>
  <si>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</si>
  <si>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</si>
  <si>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</si>
  <si>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</si>
  <si>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</si>
  <si>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</si>
  <si>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</si>
  <si>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</si>
  <si>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</si>
  <si>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</si>
  <si>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</si>
  <si>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</si>
  <si>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</si>
  <si>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</si>
  <si>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</si>
  <si>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</si>
  <si>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</si>
  <si>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</si>
  <si>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t>Bezrobotni będący w szczególnej sytuacji na rynku pracy*</t>
  </si>
  <si>
    <t>* liczb nie sumuje się</t>
  </si>
  <si>
    <t>w tym z prawem do zasiłku</t>
  </si>
  <si>
    <t xml:space="preserve"> %</t>
  </si>
  <si>
    <t xml:space="preserve">     ogółem            </t>
  </si>
  <si>
    <t xml:space="preserve">ogółem           </t>
  </si>
  <si>
    <t xml:space="preserve">w tym z prawem do zasiłku    </t>
  </si>
  <si>
    <t>bezrobotni ogółem</t>
  </si>
  <si>
    <t>osoby będące         w szczególnej sytuacji na            rynku pracy</t>
  </si>
  <si>
    <t>Liczba bezrobotnych ogółem oraz dynamika bezrobocia</t>
  </si>
  <si>
    <t xml:space="preserve">stopa bezrobocia % </t>
  </si>
  <si>
    <t>stopa bezrobocia %</t>
  </si>
  <si>
    <t>31 XII 2019</t>
  </si>
  <si>
    <t>Powiatowy                  Urząd Pracy                         w Jeleniej Górze</t>
  </si>
  <si>
    <t>Powiatowy Urząd Pracy                        w Jeleniej Górze</t>
  </si>
  <si>
    <t>Polska</t>
  </si>
  <si>
    <t>31 I 2020</t>
  </si>
  <si>
    <t>Dynamika                                          31 XII 2019 = 100%</t>
  </si>
  <si>
    <t>31 XII 2018 r.</t>
  </si>
  <si>
    <t>31 XII 2019 r.</t>
  </si>
  <si>
    <t>Dynamika XII/2019 = 100 %</t>
  </si>
  <si>
    <t xml:space="preserve">Stopa bezrobocia w grudniu 2019 roku i w poszczególnych miesiącach 2020 roku                                                                          </t>
  </si>
  <si>
    <t>31 III 2020</t>
  </si>
  <si>
    <t>30 IV 2020</t>
  </si>
  <si>
    <t>31 V 2020</t>
  </si>
  <si>
    <t>30 VI 2020</t>
  </si>
  <si>
    <t>31 VII 2020</t>
  </si>
  <si>
    <t>31 VIII 2020</t>
  </si>
  <si>
    <t>30 IX 2020</t>
  </si>
  <si>
    <t>31 X 2020</t>
  </si>
  <si>
    <t>30 XI 2020</t>
  </si>
  <si>
    <t>31 XII 2020</t>
  </si>
  <si>
    <t>29 II 2020</t>
  </si>
  <si>
    <t>Jelenia Góra   -    liczba bezrobotnych</t>
  </si>
  <si>
    <t>powiat jeleniogórski  -  liczba bezrobotnych</t>
  </si>
  <si>
    <t>Data</t>
  </si>
  <si>
    <t>Struktura bezrobotnych według czasu pozostawania bez pracy -  stan w dniu 31 grudnia  2019 r.</t>
  </si>
  <si>
    <t>Liczba bezrobotnych ogółem oraz dynamika bezrobocia                                     Powiatowy Urząd Pracy w Jeleniej Górze</t>
  </si>
  <si>
    <t>Liczba bezrobotnych ogółem oraz w szczególnej sytuacji na rynku pracy w Jeleniej Górze i gminach powiatu jeleniogórskiego</t>
  </si>
  <si>
    <t>Gmina/powiat</t>
  </si>
  <si>
    <t xml:space="preserve">liczba </t>
  </si>
  <si>
    <t xml:space="preserve">Liczba bezrobotnych                           wg stanu w dniu  31 XII 2019 r. </t>
  </si>
  <si>
    <t>z prawem                                                do zasiłku</t>
  </si>
  <si>
    <t>w tym z prawem                          do zasiłku</t>
  </si>
  <si>
    <t>w tym:</t>
  </si>
  <si>
    <t>31 VII 2020 r.</t>
  </si>
  <si>
    <t>Liczba bezrobotnych                                         stan w dniu 31 VII 2020 r.</t>
  </si>
  <si>
    <r>
      <t>Wolne miejsca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pracy i miejsca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aktywizacji zawodowej</t>
    </r>
    <r>
      <rPr>
        <sz val="9"/>
        <rFont val="Times New Roman"/>
        <family val="1"/>
      </rPr>
      <t xml:space="preserve">                            </t>
    </r>
    <r>
      <rPr>
        <sz val="10"/>
        <rFont val="Times New Roman"/>
        <family val="1"/>
      </rPr>
      <t xml:space="preserve">  I-VII 2020 r. </t>
    </r>
    <r>
      <rPr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</si>
  <si>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sz val="10"/>
        <rFont val="Times New Roman"/>
        <family val="1"/>
      </rPr>
      <t xml:space="preserve">                     </t>
    </r>
    <r>
      <rPr>
        <sz val="11"/>
        <rFont val="Times New Roman"/>
        <family val="1"/>
      </rPr>
      <t xml:space="preserve">  w okresie                     I-VII 2020 r.</t>
    </r>
  </si>
  <si>
    <t>Stopa bezrobocia - stan na koniec czerwca 2020 r.</t>
  </si>
  <si>
    <t>Liczba bezrobotnych                                       wg stanu w dniu 31 VII 2020 r.</t>
  </si>
  <si>
    <t>Liczba bezrobotnych                                     wg stanu w dniu  31 VII 2020 r.</t>
  </si>
  <si>
    <t xml:space="preserve">Struktura bezrobotnych według wieku, poziomu wykształcenia, stażu pracy                                              wg stanu w dniu 31 lipca 2020 r. </t>
  </si>
  <si>
    <t>Struktura bezrobotnych według czasu pozostawania bez pracy                                                                                          wg stanu w dniu 31 lipca 2020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</si>
</sst>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6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0"/>
    </font>
    <font>
      <i/>
      <sz val="8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2"/>
      <color indexed="17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E7FEC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8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26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3" fontId="19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22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3" fontId="11" fillId="32" borderId="11" xfId="0" applyNumberFormat="1" applyFont="1" applyFill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3" fontId="11" fillId="7" borderId="11" xfId="0" applyNumberFormat="1" applyFont="1" applyFill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11" fillId="0" borderId="11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3" fontId="11" fillId="34" borderId="11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3" fontId="11" fillId="35" borderId="11" xfId="0" applyNumberFormat="1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 wrapText="1"/>
    </xf>
    <xf numFmtId="3" fontId="11" fillId="36" borderId="11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164" fontId="11" fillId="34" borderId="11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1" fontId="11" fillId="35" borderId="11" xfId="0" applyNumberFormat="1" applyFont="1" applyFill="1" applyBorder="1" applyAlignment="1">
      <alignment horizontal="center" vertical="center"/>
    </xf>
    <xf numFmtId="164" fontId="11" fillId="35" borderId="11" xfId="0" applyNumberFormat="1" applyFont="1" applyFill="1" applyBorder="1" applyAlignment="1">
      <alignment horizontal="center" vertical="center"/>
    </xf>
    <xf numFmtId="164" fontId="11" fillId="36" borderId="11" xfId="0" applyNumberFormat="1" applyFont="1" applyFill="1" applyBorder="1" applyAlignment="1">
      <alignment horizontal="center" vertical="center"/>
    </xf>
    <xf numFmtId="166" fontId="11" fillId="32" borderId="11" xfId="0" applyNumberFormat="1" applyFont="1" applyFill="1" applyBorder="1" applyAlignment="1">
      <alignment horizontal="center" vertical="center"/>
    </xf>
    <xf numFmtId="166" fontId="11" fillId="7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65" fontId="11" fillId="32" borderId="11" xfId="0" applyNumberFormat="1" applyFont="1" applyFill="1" applyBorder="1" applyAlignment="1">
      <alignment horizontal="center" vertical="center"/>
    </xf>
    <xf numFmtId="165" fontId="11" fillId="7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3" fontId="22" fillId="33" borderId="11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165" fontId="22" fillId="33" borderId="11" xfId="0" applyNumberFormat="1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165" fontId="11" fillId="33" borderId="11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3" fontId="11" fillId="37" borderId="11" xfId="0" applyNumberFormat="1" applyFont="1" applyFill="1" applyBorder="1" applyAlignment="1">
      <alignment horizontal="center" vertical="center"/>
    </xf>
    <xf numFmtId="166" fontId="11" fillId="37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4" fillId="36" borderId="11" xfId="0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3" fontId="64" fillId="33" borderId="11" xfId="0" applyNumberFormat="1" applyFont="1" applyFill="1" applyBorder="1" applyAlignment="1">
      <alignment horizontal="center" vertical="center"/>
    </xf>
    <xf numFmtId="3" fontId="64" fillId="33" borderId="12" xfId="0" applyNumberFormat="1" applyFont="1" applyFill="1" applyBorder="1" applyAlignment="1">
      <alignment horizontal="center" vertical="center"/>
    </xf>
    <xf numFmtId="164" fontId="11" fillId="33" borderId="12" xfId="0" applyNumberFormat="1" applyFont="1" applyFill="1" applyBorder="1" applyAlignment="1">
      <alignment horizontal="center" vertical="center"/>
    </xf>
    <xf numFmtId="164" fontId="11" fillId="33" borderId="11" xfId="0" applyNumberFormat="1" applyFont="1" applyFill="1" applyBorder="1" applyAlignment="1">
      <alignment horizontal="center" vertical="center"/>
    </xf>
    <xf numFmtId="3" fontId="11" fillId="36" borderId="12" xfId="0" applyNumberFormat="1" applyFont="1" applyFill="1" applyBorder="1" applyAlignment="1">
      <alignment horizontal="center" vertical="center"/>
    </xf>
    <xf numFmtId="164" fontId="64" fillId="36" borderId="12" xfId="0" applyNumberFormat="1" applyFont="1" applyFill="1" applyBorder="1" applyAlignment="1">
      <alignment horizontal="center" vertical="center"/>
    </xf>
    <xf numFmtId="164" fontId="64" fillId="36" borderId="1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3" fontId="11" fillId="34" borderId="13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3" fontId="11" fillId="35" borderId="13" xfId="0" applyNumberFormat="1" applyFont="1" applyFill="1" applyBorder="1" applyAlignment="1">
      <alignment horizontal="center" vertical="center"/>
    </xf>
    <xf numFmtId="3" fontId="11" fillId="36" borderId="13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9" fontId="65" fillId="0" borderId="0" xfId="0" applyNumberFormat="1" applyFont="1" applyBorder="1" applyAlignment="1">
      <alignment horizontal="center" vertical="center" wrapText="1"/>
    </xf>
    <xf numFmtId="4" fontId="65" fillId="0" borderId="0" xfId="0" applyNumberFormat="1" applyFont="1" applyBorder="1" applyAlignment="1" quotePrefix="1">
      <alignment horizontal="right" vertical="center"/>
    </xf>
    <xf numFmtId="4" fontId="65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top" wrapText="1"/>
    </xf>
    <xf numFmtId="0" fontId="26" fillId="0" borderId="0" xfId="0" applyFont="1" applyAlignment="1">
      <alignment horizontal="center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90" zoomScaleNormal="90" zoomScalePageLayoutView="0" workbookViewId="0" topLeftCell="A4">
      <selection activeCell="Q19" sqref="Q19"/>
    </sheetView>
  </sheetViews>
  <sheetFormatPr defaultColWidth="9.00390625" defaultRowHeight="12.75"/>
  <cols>
    <col min="1" max="1" width="26.625" style="0" customWidth="1"/>
    <col min="2" max="2" width="14.125" style="0" customWidth="1"/>
    <col min="3" max="3" width="15.875" style="0" customWidth="1"/>
    <col min="4" max="4" width="15.25390625" style="0" customWidth="1"/>
    <col min="5" max="5" width="15.75390625" style="0" customWidth="1"/>
  </cols>
  <sheetData>
    <row r="1" spans="1:5" ht="12.75" customHeight="1">
      <c r="A1" s="1"/>
      <c r="B1" s="1"/>
      <c r="C1" s="1"/>
      <c r="D1" s="1"/>
      <c r="E1" s="22" t="s">
        <v>16</v>
      </c>
    </row>
    <row r="2" spans="1:5" ht="6" customHeight="1">
      <c r="A2" s="1"/>
      <c r="B2" s="1"/>
      <c r="C2" s="1"/>
      <c r="D2" s="2"/>
      <c r="E2" s="1"/>
    </row>
    <row r="3" spans="1:5" ht="37.5" customHeight="1">
      <c r="A3" s="118" t="s">
        <v>101</v>
      </c>
      <c r="B3" s="118"/>
      <c r="C3" s="118"/>
      <c r="D3" s="118"/>
      <c r="E3" s="118"/>
    </row>
    <row r="4" spans="1:5" ht="4.5" customHeight="1">
      <c r="A4" s="1"/>
      <c r="B4" s="1"/>
      <c r="C4" s="1"/>
      <c r="D4" s="1"/>
      <c r="E4" s="1"/>
    </row>
    <row r="5" spans="1:5" ht="35.25" customHeight="1">
      <c r="A5" s="119" t="s">
        <v>99</v>
      </c>
      <c r="B5" s="119" t="s">
        <v>0</v>
      </c>
      <c r="C5" s="119"/>
      <c r="D5" s="119" t="s">
        <v>81</v>
      </c>
      <c r="E5" s="119"/>
    </row>
    <row r="6" spans="1:5" ht="25.5" customHeight="1">
      <c r="A6" s="119"/>
      <c r="B6" s="48" t="s">
        <v>1</v>
      </c>
      <c r="C6" s="49" t="s">
        <v>106</v>
      </c>
      <c r="D6" s="49" t="s">
        <v>71</v>
      </c>
      <c r="E6" s="50" t="s">
        <v>107</v>
      </c>
    </row>
    <row r="7" spans="1:5" s="3" customFormat="1" ht="27" customHeight="1">
      <c r="A7" s="85" t="s">
        <v>82</v>
      </c>
      <c r="B7" s="88">
        <v>2943</v>
      </c>
      <c r="C7" s="89">
        <v>396</v>
      </c>
      <c r="D7" s="90">
        <f>B7/B8</f>
        <v>1.0940520446096653</v>
      </c>
      <c r="E7" s="38">
        <f>+C7/C8</f>
        <v>1.2815533980582525</v>
      </c>
    </row>
    <row r="8" spans="1:5" s="3" customFormat="1" ht="27" customHeight="1">
      <c r="A8" s="86" t="s">
        <v>83</v>
      </c>
      <c r="B8" s="91">
        <v>2690</v>
      </c>
      <c r="C8" s="92">
        <v>309</v>
      </c>
      <c r="D8" s="93">
        <v>1</v>
      </c>
      <c r="E8" s="94">
        <v>1</v>
      </c>
    </row>
    <row r="9" spans="1:5" ht="28.5" customHeight="1">
      <c r="A9" s="87" t="s">
        <v>109</v>
      </c>
      <c r="B9" s="56">
        <v>3177</v>
      </c>
      <c r="C9" s="95">
        <v>548</v>
      </c>
      <c r="D9" s="96">
        <f>B9/B8</f>
        <v>1.1810408921933087</v>
      </c>
      <c r="E9" s="97">
        <f>C9/C8</f>
        <v>1.773462783171521</v>
      </c>
    </row>
    <row r="10" spans="1:6" ht="10.5" customHeight="1">
      <c r="A10" s="123"/>
      <c r="B10" s="123"/>
      <c r="C10" s="123"/>
      <c r="D10" s="123"/>
      <c r="E10" s="123"/>
      <c r="F10" s="4"/>
    </row>
    <row r="11" spans="1:5" ht="34.5" customHeight="1">
      <c r="A11" s="124" t="s">
        <v>103</v>
      </c>
      <c r="B11" s="119" t="s">
        <v>110</v>
      </c>
      <c r="C11" s="119"/>
      <c r="D11" s="121" t="s">
        <v>111</v>
      </c>
      <c r="E11" s="120" t="s">
        <v>112</v>
      </c>
    </row>
    <row r="12" spans="1:5" ht="30.75" customHeight="1">
      <c r="A12" s="124"/>
      <c r="B12" s="80" t="s">
        <v>1</v>
      </c>
      <c r="C12" s="81" t="s">
        <v>106</v>
      </c>
      <c r="D12" s="122"/>
      <c r="E12" s="121"/>
    </row>
    <row r="13" spans="1:7" ht="18">
      <c r="A13" s="36" t="s">
        <v>2</v>
      </c>
      <c r="B13" s="107">
        <v>143</v>
      </c>
      <c r="C13" s="107">
        <v>23</v>
      </c>
      <c r="D13" s="105">
        <v>21</v>
      </c>
      <c r="E13" s="108">
        <v>41</v>
      </c>
      <c r="F13" s="5"/>
      <c r="G13" s="6"/>
    </row>
    <row r="14" spans="1:7" ht="18">
      <c r="A14" s="36" t="s">
        <v>3</v>
      </c>
      <c r="B14" s="107">
        <v>153</v>
      </c>
      <c r="C14" s="107">
        <v>30</v>
      </c>
      <c r="D14" s="105">
        <v>19</v>
      </c>
      <c r="E14" s="108">
        <v>54</v>
      </c>
      <c r="G14" s="6"/>
    </row>
    <row r="15" spans="1:7" ht="18">
      <c r="A15" s="36" t="s">
        <v>4</v>
      </c>
      <c r="B15" s="107">
        <v>110</v>
      </c>
      <c r="C15" s="107">
        <v>23</v>
      </c>
      <c r="D15" s="105">
        <v>202</v>
      </c>
      <c r="E15" s="108">
        <v>25</v>
      </c>
      <c r="G15" s="6"/>
    </row>
    <row r="16" spans="1:7" ht="18">
      <c r="A16" s="36" t="s">
        <v>5</v>
      </c>
      <c r="B16" s="107">
        <v>316</v>
      </c>
      <c r="C16" s="107">
        <v>39</v>
      </c>
      <c r="D16" s="105">
        <v>101</v>
      </c>
      <c r="E16" s="108">
        <v>71</v>
      </c>
      <c r="G16" s="6"/>
    </row>
    <row r="17" spans="1:7" ht="18">
      <c r="A17" s="36" t="s">
        <v>6</v>
      </c>
      <c r="B17" s="107">
        <v>348</v>
      </c>
      <c r="C17" s="107">
        <v>47</v>
      </c>
      <c r="D17" s="105">
        <v>19</v>
      </c>
      <c r="E17" s="108">
        <v>57</v>
      </c>
      <c r="G17" s="6"/>
    </row>
    <row r="18" spans="1:7" ht="18">
      <c r="A18" s="36" t="s">
        <v>7</v>
      </c>
      <c r="B18" s="107">
        <v>140</v>
      </c>
      <c r="C18" s="107">
        <v>19</v>
      </c>
      <c r="D18" s="105">
        <v>86</v>
      </c>
      <c r="E18" s="108">
        <v>33</v>
      </c>
      <c r="G18" s="6"/>
    </row>
    <row r="19" spans="1:7" ht="18">
      <c r="A19" s="36" t="s">
        <v>8</v>
      </c>
      <c r="B19" s="107">
        <v>258</v>
      </c>
      <c r="C19" s="107">
        <v>43</v>
      </c>
      <c r="D19" s="105">
        <v>69</v>
      </c>
      <c r="E19" s="108">
        <v>64</v>
      </c>
      <c r="G19" s="6"/>
    </row>
    <row r="20" spans="1:7" ht="18">
      <c r="A20" s="36" t="s">
        <v>9</v>
      </c>
      <c r="B20" s="107">
        <v>182</v>
      </c>
      <c r="C20" s="107">
        <v>23</v>
      </c>
      <c r="D20" s="105">
        <v>138</v>
      </c>
      <c r="E20" s="108">
        <v>35</v>
      </c>
      <c r="G20" s="6"/>
    </row>
    <row r="21" spans="1:7" ht="18">
      <c r="A21" s="36" t="s">
        <v>10</v>
      </c>
      <c r="B21" s="107">
        <v>142</v>
      </c>
      <c r="C21" s="107">
        <v>25</v>
      </c>
      <c r="D21" s="105">
        <v>317</v>
      </c>
      <c r="E21" s="108">
        <v>31</v>
      </c>
      <c r="G21" s="6"/>
    </row>
    <row r="22" spans="1:7" ht="33" customHeight="1">
      <c r="A22" s="51" t="s">
        <v>20</v>
      </c>
      <c r="B22" s="109">
        <f>SUM(B13:B21)</f>
        <v>1792</v>
      </c>
      <c r="C22" s="109">
        <f>SUM(C13:C21)</f>
        <v>272</v>
      </c>
      <c r="D22" s="52">
        <f>SUM(D13:D21)</f>
        <v>972</v>
      </c>
      <c r="E22" s="52">
        <f>SUM(E13:E21)</f>
        <v>411</v>
      </c>
      <c r="F22" s="7"/>
      <c r="G22" s="7"/>
    </row>
    <row r="23" spans="1:7" ht="3" customHeight="1">
      <c r="A23" s="98"/>
      <c r="B23" s="110"/>
      <c r="C23" s="98"/>
      <c r="D23" s="111"/>
      <c r="E23" s="98"/>
      <c r="F23" s="7"/>
      <c r="G23" s="7"/>
    </row>
    <row r="24" spans="1:7" ht="33" customHeight="1">
      <c r="A24" s="53" t="s">
        <v>11</v>
      </c>
      <c r="B24" s="112">
        <v>1385</v>
      </c>
      <c r="C24" s="106">
        <v>276</v>
      </c>
      <c r="D24" s="54">
        <v>1031</v>
      </c>
      <c r="E24" s="54">
        <v>443</v>
      </c>
      <c r="F24" s="7"/>
      <c r="G24" s="7"/>
    </row>
    <row r="25" spans="1:5" s="8" customFormat="1" ht="3" customHeight="1">
      <c r="A25" s="99"/>
      <c r="B25" s="99"/>
      <c r="C25" s="99"/>
      <c r="D25" s="99"/>
      <c r="E25" s="99"/>
    </row>
    <row r="26" spans="1:7" ht="36" customHeight="1">
      <c r="A26" s="55" t="s">
        <v>78</v>
      </c>
      <c r="B26" s="113">
        <f>B22+B24</f>
        <v>3177</v>
      </c>
      <c r="C26" s="113">
        <f>C22+C24</f>
        <v>548</v>
      </c>
      <c r="D26" s="56">
        <f>D22+D24</f>
        <v>2003</v>
      </c>
      <c r="E26" s="56">
        <f>E22+E24</f>
        <v>854</v>
      </c>
      <c r="F26" s="7"/>
      <c r="G26" s="7"/>
    </row>
    <row r="27" spans="1:5" ht="4.5" customHeight="1">
      <c r="A27" s="9"/>
      <c r="B27" s="9"/>
      <c r="C27" s="9"/>
      <c r="D27" s="10"/>
      <c r="E27" s="10"/>
    </row>
    <row r="28" spans="1:5" ht="15.75">
      <c r="A28" s="127" t="s">
        <v>113</v>
      </c>
      <c r="B28" s="127"/>
      <c r="C28" s="127"/>
      <c r="D28" s="127"/>
      <c r="E28" s="127"/>
    </row>
    <row r="29" spans="1:5" ht="4.5" customHeight="1">
      <c r="A29" s="128"/>
      <c r="B29" s="128"/>
      <c r="C29" s="128"/>
      <c r="D29" s="128"/>
      <c r="E29" s="128"/>
    </row>
    <row r="30" spans="1:5" ht="29.25" customHeight="1">
      <c r="A30" s="129" t="s">
        <v>79</v>
      </c>
      <c r="B30" s="130"/>
      <c r="C30" s="94">
        <v>0.061</v>
      </c>
      <c r="D30" s="100"/>
      <c r="E30" s="101"/>
    </row>
    <row r="31" spans="1:5" ht="23.25" customHeight="1">
      <c r="A31" s="129" t="s">
        <v>48</v>
      </c>
      <c r="B31" s="130"/>
      <c r="C31" s="94">
        <v>0.056</v>
      </c>
      <c r="D31" s="100"/>
      <c r="E31" s="101"/>
    </row>
    <row r="32" spans="1:5" ht="22.5" customHeight="1">
      <c r="A32" s="131" t="s">
        <v>47</v>
      </c>
      <c r="B32" s="132"/>
      <c r="C32" s="58">
        <v>0.092</v>
      </c>
      <c r="D32" s="100"/>
      <c r="E32" s="101"/>
    </row>
    <row r="33" spans="1:5" ht="23.25" customHeight="1">
      <c r="A33" s="125" t="s">
        <v>11</v>
      </c>
      <c r="B33" s="126"/>
      <c r="C33" s="61">
        <v>0.041</v>
      </c>
      <c r="D33" s="100"/>
      <c r="E33" s="101"/>
    </row>
    <row r="34" spans="1:5" ht="16.5">
      <c r="A34" s="34"/>
      <c r="B34" s="34"/>
      <c r="C34" s="34"/>
      <c r="D34" s="34"/>
      <c r="E34" s="34"/>
    </row>
    <row r="35" spans="1:5" ht="12.75">
      <c r="A35" s="1"/>
      <c r="B35" s="1"/>
      <c r="C35" s="1"/>
      <c r="D35" s="1"/>
      <c r="E35" s="1"/>
    </row>
  </sheetData>
  <sheetProtection/>
  <mergeCells count="15">
    <mergeCell ref="A33:B33"/>
    <mergeCell ref="A28:E28"/>
    <mergeCell ref="A29:E29"/>
    <mergeCell ref="A30:B30"/>
    <mergeCell ref="A31:B31"/>
    <mergeCell ref="A32:B32"/>
    <mergeCell ref="A3:E3"/>
    <mergeCell ref="A5:A6"/>
    <mergeCell ref="B5:C5"/>
    <mergeCell ref="D5:E5"/>
    <mergeCell ref="B11:C11"/>
    <mergeCell ref="E11:E12"/>
    <mergeCell ref="D11:D12"/>
    <mergeCell ref="A10:E10"/>
    <mergeCell ref="A11:A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90" zoomScaleNormal="90" zoomScalePageLayoutView="0" workbookViewId="0" topLeftCell="A1">
      <pane xSplit="1" ySplit="5" topLeftCell="B6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M15" sqref="M15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1.625" style="0" customWidth="1"/>
    <col min="6" max="6" width="9.625" style="0" customWidth="1"/>
    <col min="7" max="7" width="9.75390625" style="0" customWidth="1"/>
    <col min="8" max="8" width="11.25390625" style="0" customWidth="1"/>
    <col min="9" max="9" width="8.375" style="0" customWidth="1"/>
    <col min="10" max="10" width="11.375" style="0" customWidth="1"/>
    <col min="11" max="11" width="12.625" style="0" customWidth="1"/>
    <col min="12" max="12" width="14.875" style="0" customWidth="1"/>
    <col min="13" max="13" width="10.00390625" style="0" customWidth="1"/>
    <col min="14" max="14" width="7.375" style="0" customWidth="1"/>
  </cols>
  <sheetData>
    <row r="1" ht="15.75">
      <c r="M1" s="22" t="s">
        <v>57</v>
      </c>
    </row>
    <row r="2" spans="1:13" ht="39" customHeight="1">
      <c r="A2" s="146" t="s">
        <v>102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33.75" customHeight="1">
      <c r="A3" s="124" t="s">
        <v>103</v>
      </c>
      <c r="B3" s="119" t="s">
        <v>114</v>
      </c>
      <c r="C3" s="119"/>
      <c r="D3" s="119"/>
      <c r="E3" s="119"/>
      <c r="F3" s="133" t="s">
        <v>64</v>
      </c>
      <c r="G3" s="134"/>
      <c r="H3" s="134"/>
      <c r="I3" s="134"/>
      <c r="J3" s="134"/>
      <c r="K3" s="134"/>
      <c r="L3" s="134"/>
      <c r="M3" s="135"/>
    </row>
    <row r="4" spans="1:13" ht="12" customHeight="1">
      <c r="A4" s="124"/>
      <c r="B4" s="121" t="s">
        <v>1</v>
      </c>
      <c r="C4" s="121" t="s">
        <v>108</v>
      </c>
      <c r="D4" s="121"/>
      <c r="E4" s="121"/>
      <c r="F4" s="136"/>
      <c r="G4" s="137"/>
      <c r="H4" s="137"/>
      <c r="I4" s="137"/>
      <c r="J4" s="137"/>
      <c r="K4" s="137"/>
      <c r="L4" s="137"/>
      <c r="M4" s="138"/>
    </row>
    <row r="5" spans="1:14" ht="62.25" customHeight="1">
      <c r="A5" s="124"/>
      <c r="B5" s="121"/>
      <c r="C5" s="104" t="s">
        <v>49</v>
      </c>
      <c r="D5" s="70" t="s">
        <v>50</v>
      </c>
      <c r="E5" s="70" t="s">
        <v>72</v>
      </c>
      <c r="F5" s="70" t="s">
        <v>58</v>
      </c>
      <c r="G5" s="70" t="s">
        <v>59</v>
      </c>
      <c r="H5" s="70" t="s">
        <v>51</v>
      </c>
      <c r="I5" s="70" t="s">
        <v>52</v>
      </c>
      <c r="J5" s="70" t="s">
        <v>53</v>
      </c>
      <c r="K5" s="70" t="s">
        <v>54</v>
      </c>
      <c r="L5" s="70" t="s">
        <v>55</v>
      </c>
      <c r="M5" s="70" t="s">
        <v>56</v>
      </c>
      <c r="N5" s="11"/>
    </row>
    <row r="6" spans="1:14" ht="19.5" customHeight="1">
      <c r="A6" s="36" t="s">
        <v>2</v>
      </c>
      <c r="B6" s="36">
        <v>143</v>
      </c>
      <c r="C6" s="36">
        <v>74</v>
      </c>
      <c r="D6" s="36">
        <v>23</v>
      </c>
      <c r="E6" s="36">
        <v>128</v>
      </c>
      <c r="F6" s="36">
        <v>21</v>
      </c>
      <c r="G6" s="36">
        <v>8</v>
      </c>
      <c r="H6" s="36">
        <v>86</v>
      </c>
      <c r="I6" s="36">
        <v>49</v>
      </c>
      <c r="J6" s="36">
        <v>12</v>
      </c>
      <c r="K6" s="36">
        <v>25</v>
      </c>
      <c r="L6" s="36">
        <v>0</v>
      </c>
      <c r="M6" s="36">
        <v>14</v>
      </c>
      <c r="N6" s="4"/>
    </row>
    <row r="7" spans="1:14" ht="19.5" customHeight="1">
      <c r="A7" s="36" t="s">
        <v>3</v>
      </c>
      <c r="B7" s="36">
        <v>153</v>
      </c>
      <c r="C7" s="36">
        <v>73</v>
      </c>
      <c r="D7" s="36">
        <v>30</v>
      </c>
      <c r="E7" s="36">
        <v>122</v>
      </c>
      <c r="F7" s="36">
        <v>34</v>
      </c>
      <c r="G7" s="36">
        <v>18</v>
      </c>
      <c r="H7" s="36">
        <v>72</v>
      </c>
      <c r="I7" s="36">
        <v>46</v>
      </c>
      <c r="J7" s="36">
        <v>22</v>
      </c>
      <c r="K7" s="37">
        <v>22</v>
      </c>
      <c r="L7" s="36">
        <v>2</v>
      </c>
      <c r="M7" s="36">
        <v>9</v>
      </c>
      <c r="N7" s="4"/>
    </row>
    <row r="8" spans="1:14" ht="19.5" customHeight="1">
      <c r="A8" s="36" t="s">
        <v>4</v>
      </c>
      <c r="B8" s="36">
        <v>110</v>
      </c>
      <c r="C8" s="36">
        <v>49</v>
      </c>
      <c r="D8" s="36">
        <v>23</v>
      </c>
      <c r="E8" s="36">
        <v>86</v>
      </c>
      <c r="F8" s="36">
        <v>17</v>
      </c>
      <c r="G8" s="36">
        <v>7</v>
      </c>
      <c r="H8" s="36">
        <v>53</v>
      </c>
      <c r="I8" s="36">
        <v>42</v>
      </c>
      <c r="J8" s="36">
        <v>8</v>
      </c>
      <c r="K8" s="37">
        <v>19</v>
      </c>
      <c r="L8" s="36">
        <v>0</v>
      </c>
      <c r="M8" s="36">
        <v>7</v>
      </c>
      <c r="N8" s="4"/>
    </row>
    <row r="9" spans="1:14" ht="19.5" customHeight="1">
      <c r="A9" s="36" t="s">
        <v>5</v>
      </c>
      <c r="B9" s="36">
        <v>316</v>
      </c>
      <c r="C9" s="36">
        <v>152</v>
      </c>
      <c r="D9" s="36">
        <v>39</v>
      </c>
      <c r="E9" s="36">
        <v>268</v>
      </c>
      <c r="F9" s="36">
        <v>52</v>
      </c>
      <c r="G9" s="36">
        <v>24</v>
      </c>
      <c r="H9" s="36">
        <v>176</v>
      </c>
      <c r="I9" s="36">
        <v>98</v>
      </c>
      <c r="J9" s="36">
        <v>75</v>
      </c>
      <c r="K9" s="37">
        <v>56</v>
      </c>
      <c r="L9" s="36">
        <v>0</v>
      </c>
      <c r="M9" s="36">
        <v>19</v>
      </c>
      <c r="N9" s="21"/>
    </row>
    <row r="10" spans="1:14" ht="19.5" customHeight="1">
      <c r="A10" s="36" t="s">
        <v>6</v>
      </c>
      <c r="B10" s="36">
        <v>348</v>
      </c>
      <c r="C10" s="36">
        <v>179</v>
      </c>
      <c r="D10" s="36">
        <v>47</v>
      </c>
      <c r="E10" s="36">
        <v>302</v>
      </c>
      <c r="F10" s="36">
        <v>56</v>
      </c>
      <c r="G10" s="36">
        <v>36</v>
      </c>
      <c r="H10" s="36">
        <v>200</v>
      </c>
      <c r="I10" s="36">
        <v>114</v>
      </c>
      <c r="J10" s="36">
        <v>87</v>
      </c>
      <c r="K10" s="37">
        <v>63</v>
      </c>
      <c r="L10" s="36">
        <v>0</v>
      </c>
      <c r="M10" s="36">
        <v>12</v>
      </c>
      <c r="N10" s="4"/>
    </row>
    <row r="11" spans="1:14" ht="19.5" customHeight="1">
      <c r="A11" s="36" t="s">
        <v>7</v>
      </c>
      <c r="B11" s="36">
        <v>140</v>
      </c>
      <c r="C11" s="36">
        <v>69</v>
      </c>
      <c r="D11" s="36">
        <v>19</v>
      </c>
      <c r="E11" s="36">
        <v>115</v>
      </c>
      <c r="F11" s="36">
        <v>21</v>
      </c>
      <c r="G11" s="36">
        <v>12</v>
      </c>
      <c r="H11" s="36">
        <v>66</v>
      </c>
      <c r="I11" s="36">
        <v>44</v>
      </c>
      <c r="J11" s="36">
        <v>19</v>
      </c>
      <c r="K11" s="37">
        <v>27</v>
      </c>
      <c r="L11" s="36">
        <v>1</v>
      </c>
      <c r="M11" s="36">
        <v>9</v>
      </c>
      <c r="N11" s="12"/>
    </row>
    <row r="12" spans="1:14" ht="19.5" customHeight="1">
      <c r="A12" s="36" t="s">
        <v>8</v>
      </c>
      <c r="B12" s="36">
        <v>258</v>
      </c>
      <c r="C12" s="36">
        <v>126</v>
      </c>
      <c r="D12" s="36">
        <v>43</v>
      </c>
      <c r="E12" s="36">
        <v>213</v>
      </c>
      <c r="F12" s="36">
        <v>45</v>
      </c>
      <c r="G12" s="36">
        <v>24</v>
      </c>
      <c r="H12" s="36">
        <v>130</v>
      </c>
      <c r="I12" s="36">
        <v>79</v>
      </c>
      <c r="J12" s="36">
        <v>54</v>
      </c>
      <c r="K12" s="36">
        <v>43</v>
      </c>
      <c r="L12" s="37">
        <v>2</v>
      </c>
      <c r="M12" s="36">
        <v>12</v>
      </c>
      <c r="N12" s="4"/>
    </row>
    <row r="13" spans="1:14" ht="19.5" customHeight="1">
      <c r="A13" s="36" t="s">
        <v>9</v>
      </c>
      <c r="B13" s="36">
        <v>182</v>
      </c>
      <c r="C13" s="36">
        <v>90</v>
      </c>
      <c r="D13" s="36">
        <v>23</v>
      </c>
      <c r="E13" s="36">
        <v>144</v>
      </c>
      <c r="F13" s="36">
        <v>43</v>
      </c>
      <c r="G13" s="36">
        <v>16</v>
      </c>
      <c r="H13" s="36">
        <v>96</v>
      </c>
      <c r="I13" s="36">
        <v>51</v>
      </c>
      <c r="J13" s="36">
        <v>30</v>
      </c>
      <c r="K13" s="37">
        <v>29</v>
      </c>
      <c r="L13" s="36">
        <v>1</v>
      </c>
      <c r="M13" s="36">
        <v>3</v>
      </c>
      <c r="N13" s="21"/>
    </row>
    <row r="14" spans="1:14" ht="19.5" customHeight="1">
      <c r="A14" s="36" t="s">
        <v>10</v>
      </c>
      <c r="B14" s="36">
        <v>142</v>
      </c>
      <c r="C14" s="36">
        <v>70</v>
      </c>
      <c r="D14" s="36">
        <v>25</v>
      </c>
      <c r="E14" s="36">
        <v>115</v>
      </c>
      <c r="F14" s="36">
        <v>21</v>
      </c>
      <c r="G14" s="36">
        <v>8</v>
      </c>
      <c r="H14" s="36">
        <v>64</v>
      </c>
      <c r="I14" s="36">
        <v>53</v>
      </c>
      <c r="J14" s="36">
        <v>19</v>
      </c>
      <c r="K14" s="37">
        <v>19</v>
      </c>
      <c r="L14" s="36">
        <v>0</v>
      </c>
      <c r="M14" s="36">
        <v>5</v>
      </c>
      <c r="N14" s="21"/>
    </row>
    <row r="15" spans="1:14" ht="31.5" customHeight="1">
      <c r="A15" s="51" t="s">
        <v>47</v>
      </c>
      <c r="B15" s="52">
        <f aca="true" t="shared" si="0" ref="B15:M15">SUM(B6:B14)</f>
        <v>1792</v>
      </c>
      <c r="C15" s="52">
        <f t="shared" si="0"/>
        <v>882</v>
      </c>
      <c r="D15" s="52">
        <f t="shared" si="0"/>
        <v>272</v>
      </c>
      <c r="E15" s="52">
        <f t="shared" si="0"/>
        <v>1493</v>
      </c>
      <c r="F15" s="52">
        <f t="shared" si="0"/>
        <v>310</v>
      </c>
      <c r="G15" s="52">
        <f t="shared" si="0"/>
        <v>153</v>
      </c>
      <c r="H15" s="52">
        <f t="shared" si="0"/>
        <v>943</v>
      </c>
      <c r="I15" s="52">
        <f t="shared" si="0"/>
        <v>576</v>
      </c>
      <c r="J15" s="52">
        <f t="shared" si="0"/>
        <v>326</v>
      </c>
      <c r="K15" s="52">
        <f t="shared" si="0"/>
        <v>303</v>
      </c>
      <c r="L15" s="52">
        <f t="shared" si="0"/>
        <v>6</v>
      </c>
      <c r="M15" s="52">
        <f t="shared" si="0"/>
        <v>90</v>
      </c>
      <c r="N15" s="4"/>
    </row>
    <row r="16" spans="1:13" ht="3" customHeight="1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1"/>
    </row>
    <row r="17" spans="1:14" ht="29.25" customHeight="1">
      <c r="A17" s="53" t="s">
        <v>12</v>
      </c>
      <c r="B17" s="54">
        <v>1385</v>
      </c>
      <c r="C17" s="54">
        <v>725</v>
      </c>
      <c r="D17" s="54">
        <v>276</v>
      </c>
      <c r="E17" s="54">
        <v>1056</v>
      </c>
      <c r="F17" s="54">
        <v>300</v>
      </c>
      <c r="G17" s="54">
        <v>128</v>
      </c>
      <c r="H17" s="54">
        <v>467</v>
      </c>
      <c r="I17" s="54">
        <v>405</v>
      </c>
      <c r="J17" s="54">
        <v>145</v>
      </c>
      <c r="K17" s="54">
        <v>242</v>
      </c>
      <c r="L17" s="54">
        <v>10</v>
      </c>
      <c r="M17" s="54">
        <v>142</v>
      </c>
      <c r="N17" s="4"/>
    </row>
    <row r="18" spans="1:14" ht="3" customHeight="1">
      <c r="A18" s="142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4"/>
      <c r="N18" s="4"/>
    </row>
    <row r="19" spans="1:14" ht="48" customHeight="1">
      <c r="A19" s="55" t="s">
        <v>77</v>
      </c>
      <c r="B19" s="56">
        <f aca="true" t="shared" si="1" ref="B19:M19">B15+B17</f>
        <v>3177</v>
      </c>
      <c r="C19" s="56">
        <f t="shared" si="1"/>
        <v>1607</v>
      </c>
      <c r="D19" s="56">
        <f t="shared" si="1"/>
        <v>548</v>
      </c>
      <c r="E19" s="56">
        <f t="shared" si="1"/>
        <v>2549</v>
      </c>
      <c r="F19" s="56">
        <f t="shared" si="1"/>
        <v>610</v>
      </c>
      <c r="G19" s="56">
        <f t="shared" si="1"/>
        <v>281</v>
      </c>
      <c r="H19" s="56">
        <f t="shared" si="1"/>
        <v>1410</v>
      </c>
      <c r="I19" s="56">
        <f t="shared" si="1"/>
        <v>981</v>
      </c>
      <c r="J19" s="56">
        <f t="shared" si="1"/>
        <v>471</v>
      </c>
      <c r="K19" s="56">
        <f t="shared" si="1"/>
        <v>545</v>
      </c>
      <c r="L19" s="56">
        <f t="shared" si="1"/>
        <v>16</v>
      </c>
      <c r="M19" s="56">
        <f t="shared" si="1"/>
        <v>232</v>
      </c>
      <c r="N19" s="4"/>
    </row>
    <row r="20" spans="1:12" ht="31.5" customHeight="1">
      <c r="A20" s="147" t="s">
        <v>65</v>
      </c>
      <c r="B20" s="147"/>
      <c r="C20" s="147"/>
      <c r="D20" s="147"/>
      <c r="E20" s="13"/>
      <c r="F20" s="13"/>
      <c r="G20" s="13"/>
      <c r="H20" s="13"/>
      <c r="I20" s="13"/>
      <c r="J20" s="13"/>
      <c r="K20" s="13"/>
      <c r="L20" s="13"/>
    </row>
    <row r="21" spans="1:11" ht="18">
      <c r="A21" s="145"/>
      <c r="B21" s="145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2:10" ht="15">
      <c r="B24" s="16"/>
      <c r="C24" s="16"/>
      <c r="D24" s="16"/>
      <c r="E24" s="16"/>
      <c r="F24" s="16"/>
      <c r="G24" s="16"/>
      <c r="H24" s="16"/>
      <c r="I24" s="16"/>
      <c r="J24" s="16"/>
    </row>
  </sheetData>
  <sheetProtection/>
  <mergeCells count="10">
    <mergeCell ref="F3:M4"/>
    <mergeCell ref="C4:E4"/>
    <mergeCell ref="A16:M16"/>
    <mergeCell ref="A18:M18"/>
    <mergeCell ref="A21:B21"/>
    <mergeCell ref="A2:M2"/>
    <mergeCell ref="A3:A5"/>
    <mergeCell ref="B3:E3"/>
    <mergeCell ref="A20:D20"/>
    <mergeCell ref="B4:B5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pane xSplit="2" ySplit="6" topLeftCell="C7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F15" sqref="F15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5.75" customHeight="1">
      <c r="B1" s="1"/>
      <c r="C1" s="1"/>
      <c r="D1" s="1"/>
      <c r="E1" s="1"/>
      <c r="F1" s="1"/>
      <c r="G1" s="1"/>
      <c r="H1" s="27" t="s">
        <v>17</v>
      </c>
      <c r="I1" s="25"/>
      <c r="J1" s="25"/>
    </row>
    <row r="2" spans="2:8" ht="3" customHeight="1">
      <c r="B2" s="1"/>
      <c r="C2" s="1"/>
      <c r="D2" s="1"/>
      <c r="E2" s="1"/>
      <c r="F2" s="1"/>
      <c r="G2" s="1"/>
      <c r="H2" s="18"/>
    </row>
    <row r="3" spans="2:8" ht="19.5">
      <c r="B3" s="148" t="s">
        <v>73</v>
      </c>
      <c r="C3" s="148"/>
      <c r="D3" s="148"/>
      <c r="E3" s="148"/>
      <c r="F3" s="148"/>
      <c r="G3" s="148"/>
      <c r="H3" s="148"/>
    </row>
    <row r="4" spans="2:8" ht="3.75" customHeight="1">
      <c r="B4" s="1"/>
      <c r="C4" s="1"/>
      <c r="D4" s="1"/>
      <c r="E4" s="1"/>
      <c r="F4" s="1"/>
      <c r="G4" s="1"/>
      <c r="H4" s="1"/>
    </row>
    <row r="5" spans="2:10" ht="33.75" customHeight="1">
      <c r="B5" s="124" t="s">
        <v>103</v>
      </c>
      <c r="C5" s="119" t="s">
        <v>105</v>
      </c>
      <c r="D5" s="119"/>
      <c r="E5" s="119" t="s">
        <v>115</v>
      </c>
      <c r="F5" s="119"/>
      <c r="G5" s="149" t="s">
        <v>84</v>
      </c>
      <c r="H5" s="150"/>
      <c r="I5" s="19"/>
      <c r="J5" s="19"/>
    </row>
    <row r="6" spans="2:9" ht="31.5" customHeight="1">
      <c r="B6" s="124"/>
      <c r="C6" s="71" t="s">
        <v>1</v>
      </c>
      <c r="D6" s="71" t="s">
        <v>13</v>
      </c>
      <c r="E6" s="71" t="s">
        <v>1</v>
      </c>
      <c r="F6" s="71" t="s">
        <v>13</v>
      </c>
      <c r="G6" s="71" t="s">
        <v>14</v>
      </c>
      <c r="H6" s="71" t="s">
        <v>15</v>
      </c>
      <c r="I6" s="20"/>
    </row>
    <row r="7" spans="2:8" ht="21" customHeight="1">
      <c r="B7" s="36" t="s">
        <v>2</v>
      </c>
      <c r="C7" s="36">
        <v>139</v>
      </c>
      <c r="D7" s="36">
        <v>11</v>
      </c>
      <c r="E7" s="36">
        <v>143</v>
      </c>
      <c r="F7" s="36">
        <v>23</v>
      </c>
      <c r="G7" s="38">
        <f aca="true" t="shared" si="0" ref="G7:H16">E7/C7</f>
        <v>1.0287769784172662</v>
      </c>
      <c r="H7" s="38">
        <f t="shared" si="0"/>
        <v>2.090909090909091</v>
      </c>
    </row>
    <row r="8" spans="2:8" ht="21" customHeight="1">
      <c r="B8" s="36" t="s">
        <v>3</v>
      </c>
      <c r="C8" s="36">
        <v>145</v>
      </c>
      <c r="D8" s="36">
        <v>14</v>
      </c>
      <c r="E8" s="36">
        <v>153</v>
      </c>
      <c r="F8" s="36">
        <v>30</v>
      </c>
      <c r="G8" s="38">
        <f t="shared" si="0"/>
        <v>1.0551724137931036</v>
      </c>
      <c r="H8" s="38">
        <f t="shared" si="0"/>
        <v>2.142857142857143</v>
      </c>
    </row>
    <row r="9" spans="2:8" ht="21" customHeight="1">
      <c r="B9" s="36" t="s">
        <v>4</v>
      </c>
      <c r="C9" s="36">
        <v>99</v>
      </c>
      <c r="D9" s="36">
        <v>7</v>
      </c>
      <c r="E9" s="36">
        <v>110</v>
      </c>
      <c r="F9" s="36">
        <v>23</v>
      </c>
      <c r="G9" s="38">
        <f t="shared" si="0"/>
        <v>1.1111111111111112</v>
      </c>
      <c r="H9" s="38">
        <f t="shared" si="0"/>
        <v>3.2857142857142856</v>
      </c>
    </row>
    <row r="10" spans="2:8" ht="21" customHeight="1">
      <c r="B10" s="36" t="s">
        <v>5</v>
      </c>
      <c r="C10" s="36">
        <v>290</v>
      </c>
      <c r="D10" s="36">
        <v>38</v>
      </c>
      <c r="E10" s="36">
        <v>316</v>
      </c>
      <c r="F10" s="36">
        <v>39</v>
      </c>
      <c r="G10" s="38">
        <f t="shared" si="0"/>
        <v>1.089655172413793</v>
      </c>
      <c r="H10" s="38">
        <f t="shared" si="0"/>
        <v>1.0263157894736843</v>
      </c>
    </row>
    <row r="11" spans="2:8" ht="21" customHeight="1">
      <c r="B11" s="36" t="s">
        <v>6</v>
      </c>
      <c r="C11" s="36">
        <v>313</v>
      </c>
      <c r="D11" s="36">
        <v>29</v>
      </c>
      <c r="E11" s="36">
        <v>348</v>
      </c>
      <c r="F11" s="36">
        <v>47</v>
      </c>
      <c r="G11" s="38">
        <f t="shared" si="0"/>
        <v>1.1118210862619808</v>
      </c>
      <c r="H11" s="38">
        <f t="shared" si="0"/>
        <v>1.6206896551724137</v>
      </c>
    </row>
    <row r="12" spans="2:8" ht="21" customHeight="1">
      <c r="B12" s="36" t="s">
        <v>7</v>
      </c>
      <c r="C12" s="36">
        <v>126</v>
      </c>
      <c r="D12" s="36">
        <v>14</v>
      </c>
      <c r="E12" s="36">
        <v>140</v>
      </c>
      <c r="F12" s="36">
        <v>19</v>
      </c>
      <c r="G12" s="38">
        <f t="shared" si="0"/>
        <v>1.1111111111111112</v>
      </c>
      <c r="H12" s="38">
        <f t="shared" si="0"/>
        <v>1.3571428571428572</v>
      </c>
    </row>
    <row r="13" spans="2:8" ht="21" customHeight="1">
      <c r="B13" s="36" t="s">
        <v>8</v>
      </c>
      <c r="C13" s="36">
        <v>220</v>
      </c>
      <c r="D13" s="36">
        <v>18</v>
      </c>
      <c r="E13" s="36">
        <v>258</v>
      </c>
      <c r="F13" s="36">
        <v>43</v>
      </c>
      <c r="G13" s="38">
        <f t="shared" si="0"/>
        <v>1.1727272727272726</v>
      </c>
      <c r="H13" s="38">
        <f t="shared" si="0"/>
        <v>2.388888888888889</v>
      </c>
    </row>
    <row r="14" spans="2:8" ht="21" customHeight="1">
      <c r="B14" s="36" t="s">
        <v>9</v>
      </c>
      <c r="C14" s="36">
        <v>145</v>
      </c>
      <c r="D14" s="36">
        <v>7</v>
      </c>
      <c r="E14" s="36">
        <v>182</v>
      </c>
      <c r="F14" s="36">
        <v>23</v>
      </c>
      <c r="G14" s="38">
        <f t="shared" si="0"/>
        <v>1.2551724137931035</v>
      </c>
      <c r="H14" s="38">
        <f t="shared" si="0"/>
        <v>3.2857142857142856</v>
      </c>
    </row>
    <row r="15" spans="2:8" ht="21" customHeight="1">
      <c r="B15" s="36" t="s">
        <v>10</v>
      </c>
      <c r="C15" s="36">
        <v>117</v>
      </c>
      <c r="D15" s="36">
        <v>7</v>
      </c>
      <c r="E15" s="36">
        <v>142</v>
      </c>
      <c r="F15" s="36">
        <v>25</v>
      </c>
      <c r="G15" s="38">
        <f t="shared" si="0"/>
        <v>1.2136752136752136</v>
      </c>
      <c r="H15" s="38">
        <f t="shared" si="0"/>
        <v>3.5714285714285716</v>
      </c>
    </row>
    <row r="16" spans="2:8" ht="31.5" customHeight="1">
      <c r="B16" s="57" t="s">
        <v>20</v>
      </c>
      <c r="C16" s="52">
        <f>SUM(C7:C15)</f>
        <v>1594</v>
      </c>
      <c r="D16" s="52">
        <f>SUM(D7:D15)</f>
        <v>145</v>
      </c>
      <c r="E16" s="52">
        <f>SUM(E7:E15)</f>
        <v>1792</v>
      </c>
      <c r="F16" s="52">
        <f>SUM(F7:F15)</f>
        <v>272</v>
      </c>
      <c r="G16" s="58">
        <f t="shared" si="0"/>
        <v>1.124215809284818</v>
      </c>
      <c r="H16" s="58">
        <f t="shared" si="0"/>
        <v>1.8758620689655172</v>
      </c>
    </row>
    <row r="17" spans="2:8" ht="3.75" customHeight="1">
      <c r="B17" s="32"/>
      <c r="C17" s="32"/>
      <c r="D17" s="32"/>
      <c r="E17" s="32"/>
      <c r="F17" s="32"/>
      <c r="G17" s="33"/>
      <c r="H17" s="33"/>
    </row>
    <row r="18" spans="2:8" ht="31.5" customHeight="1">
      <c r="B18" s="59" t="s">
        <v>11</v>
      </c>
      <c r="C18" s="54">
        <v>1096</v>
      </c>
      <c r="D18" s="60">
        <v>164</v>
      </c>
      <c r="E18" s="54">
        <v>1385</v>
      </c>
      <c r="F18" s="60">
        <v>276</v>
      </c>
      <c r="G18" s="61">
        <f>E18/C18</f>
        <v>1.2636861313868613</v>
      </c>
      <c r="H18" s="61">
        <f>F18/D18</f>
        <v>1.6829268292682926</v>
      </c>
    </row>
    <row r="19" spans="2:8" ht="4.5" customHeight="1">
      <c r="B19" s="32"/>
      <c r="C19" s="32"/>
      <c r="D19" s="32"/>
      <c r="E19" s="32"/>
      <c r="F19" s="32"/>
      <c r="G19" s="33"/>
      <c r="H19" s="33"/>
    </row>
    <row r="20" spans="2:8" ht="33.75" customHeight="1">
      <c r="B20" s="55" t="s">
        <v>78</v>
      </c>
      <c r="C20" s="56">
        <f>C16+C18</f>
        <v>2690</v>
      </c>
      <c r="D20" s="56">
        <f>D16+D18</f>
        <v>309</v>
      </c>
      <c r="E20" s="56">
        <f>E16+E18</f>
        <v>3177</v>
      </c>
      <c r="F20" s="56">
        <f>F16+F18</f>
        <v>548</v>
      </c>
      <c r="G20" s="62">
        <f>E20/C20</f>
        <v>1.1810408921933087</v>
      </c>
      <c r="H20" s="62">
        <f>F20/D20</f>
        <v>1.773462783171521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="75" zoomScaleNormal="75" zoomScalePageLayoutView="0" workbookViewId="0" topLeftCell="A1">
      <selection activeCell="J13" sqref="J13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1.625" style="0" customWidth="1"/>
    <col min="7" max="7" width="13.125" style="0" customWidth="1"/>
    <col min="8" max="8" width="13.875" style="0" customWidth="1"/>
    <col min="9" max="9" width="14.00390625" style="0" customWidth="1"/>
    <col min="10" max="10" width="16.87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5" customHeight="1">
      <c r="I1" s="151" t="s">
        <v>18</v>
      </c>
      <c r="J1" s="151"/>
      <c r="K1" s="151"/>
      <c r="L1" s="25"/>
    </row>
    <row r="2" spans="1:11" s="23" customFormat="1" ht="26.25" customHeight="1">
      <c r="A2" s="118" t="s">
        <v>85</v>
      </c>
      <c r="B2" s="118"/>
      <c r="C2" s="118"/>
      <c r="D2" s="118"/>
      <c r="E2" s="118"/>
      <c r="F2" s="152"/>
      <c r="G2" s="152"/>
      <c r="H2" s="152"/>
      <c r="I2" s="152"/>
      <c r="J2" s="152"/>
      <c r="K2" s="152"/>
    </row>
    <row r="3" spans="1:11" ht="21" customHeight="1">
      <c r="A3" s="153" t="s">
        <v>99</v>
      </c>
      <c r="B3" s="159" t="s">
        <v>97</v>
      </c>
      <c r="C3" s="160"/>
      <c r="D3" s="161"/>
      <c r="E3" s="119" t="s">
        <v>74</v>
      </c>
      <c r="F3" s="28"/>
      <c r="G3" s="153" t="s">
        <v>99</v>
      </c>
      <c r="H3" s="156" t="s">
        <v>98</v>
      </c>
      <c r="I3" s="157"/>
      <c r="J3" s="158"/>
      <c r="K3" s="119" t="s">
        <v>75</v>
      </c>
    </row>
    <row r="4" spans="1:11" ht="19.5" customHeight="1">
      <c r="A4" s="154"/>
      <c r="B4" s="124" t="s">
        <v>1</v>
      </c>
      <c r="C4" s="119" t="s">
        <v>70</v>
      </c>
      <c r="D4" s="119"/>
      <c r="E4" s="119"/>
      <c r="F4" s="28"/>
      <c r="G4" s="154"/>
      <c r="H4" s="124" t="s">
        <v>1</v>
      </c>
      <c r="I4" s="119" t="s">
        <v>66</v>
      </c>
      <c r="J4" s="119"/>
      <c r="K4" s="119"/>
    </row>
    <row r="5" spans="1:11" ht="15.75" customHeight="1">
      <c r="A5" s="155"/>
      <c r="B5" s="124"/>
      <c r="C5" s="72" t="s">
        <v>68</v>
      </c>
      <c r="D5" s="73" t="s">
        <v>67</v>
      </c>
      <c r="E5" s="119"/>
      <c r="F5" s="28"/>
      <c r="G5" s="155"/>
      <c r="H5" s="124"/>
      <c r="I5" s="73" t="s">
        <v>69</v>
      </c>
      <c r="J5" s="73" t="s">
        <v>67</v>
      </c>
      <c r="K5" s="119"/>
    </row>
    <row r="6" spans="1:11" ht="27.75" customHeight="1">
      <c r="A6" s="39" t="s">
        <v>76</v>
      </c>
      <c r="B6" s="74">
        <v>1096</v>
      </c>
      <c r="C6" s="75">
        <v>164</v>
      </c>
      <c r="D6" s="76">
        <f aca="true" t="shared" si="0" ref="D6:D12">C6/B6%</f>
        <v>14.963503649635035</v>
      </c>
      <c r="E6" s="76">
        <v>3.2</v>
      </c>
      <c r="F6" s="35"/>
      <c r="G6" s="39" t="s">
        <v>76</v>
      </c>
      <c r="H6" s="74">
        <v>1594</v>
      </c>
      <c r="I6" s="74">
        <v>145</v>
      </c>
      <c r="J6" s="76">
        <f aca="true" t="shared" si="1" ref="J6:J12">I6/H6%</f>
        <v>9.096612296110415</v>
      </c>
      <c r="K6" s="76">
        <v>8.1</v>
      </c>
    </row>
    <row r="7" spans="1:11" ht="27.75" customHeight="1">
      <c r="A7" s="40" t="s">
        <v>80</v>
      </c>
      <c r="B7" s="77">
        <v>1157</v>
      </c>
      <c r="C7" s="78">
        <v>176</v>
      </c>
      <c r="D7" s="79">
        <f t="shared" si="0"/>
        <v>15.211754537597233</v>
      </c>
      <c r="E7" s="79">
        <v>3.4</v>
      </c>
      <c r="F7" s="28"/>
      <c r="G7" s="40" t="s">
        <v>80</v>
      </c>
      <c r="H7" s="77">
        <v>1637</v>
      </c>
      <c r="I7" s="77">
        <v>166</v>
      </c>
      <c r="J7" s="79">
        <f t="shared" si="1"/>
        <v>10.140500916310323</v>
      </c>
      <c r="K7" s="79">
        <v>8.3</v>
      </c>
    </row>
    <row r="8" spans="1:11" ht="33" customHeight="1">
      <c r="A8" s="40" t="s">
        <v>96</v>
      </c>
      <c r="B8" s="77">
        <v>1219</v>
      </c>
      <c r="C8" s="78">
        <v>195</v>
      </c>
      <c r="D8" s="79">
        <f t="shared" si="0"/>
        <v>15.996718621821165</v>
      </c>
      <c r="E8" s="79">
        <v>3.5</v>
      </c>
      <c r="F8" s="28"/>
      <c r="G8" s="40" t="s">
        <v>96</v>
      </c>
      <c r="H8" s="77">
        <v>1691</v>
      </c>
      <c r="I8" s="77">
        <v>169</v>
      </c>
      <c r="J8" s="79">
        <f t="shared" si="1"/>
        <v>9.994086339444117</v>
      </c>
      <c r="K8" s="79">
        <v>8.6</v>
      </c>
    </row>
    <row r="9" spans="1:12" ht="33" customHeight="1">
      <c r="A9" s="40" t="s">
        <v>86</v>
      </c>
      <c r="B9" s="77">
        <v>1148</v>
      </c>
      <c r="C9" s="78">
        <v>200</v>
      </c>
      <c r="D9" s="79">
        <f t="shared" si="0"/>
        <v>17.421602787456447</v>
      </c>
      <c r="E9" s="79">
        <v>3.3</v>
      </c>
      <c r="F9" s="28"/>
      <c r="G9" s="40" t="s">
        <v>86</v>
      </c>
      <c r="H9" s="77">
        <v>1681</v>
      </c>
      <c r="I9" s="77">
        <v>181</v>
      </c>
      <c r="J9" s="79">
        <f t="shared" si="1"/>
        <v>10.7674003569304</v>
      </c>
      <c r="K9" s="79">
        <v>8.5</v>
      </c>
      <c r="L9" s="24"/>
    </row>
    <row r="10" spans="1:12" ht="33" customHeight="1">
      <c r="A10" s="40" t="s">
        <v>87</v>
      </c>
      <c r="B10" s="77">
        <v>1247</v>
      </c>
      <c r="C10" s="78">
        <v>232</v>
      </c>
      <c r="D10" s="79">
        <f t="shared" si="0"/>
        <v>18.604651162790695</v>
      </c>
      <c r="E10" s="79">
        <v>3.6</v>
      </c>
      <c r="F10" s="28"/>
      <c r="G10" s="40" t="s">
        <v>87</v>
      </c>
      <c r="H10" s="77">
        <v>1741</v>
      </c>
      <c r="I10" s="77">
        <v>208</v>
      </c>
      <c r="J10" s="79">
        <f t="shared" si="1"/>
        <v>11.947156806433084</v>
      </c>
      <c r="K10" s="79">
        <v>8.8</v>
      </c>
      <c r="L10" s="24"/>
    </row>
    <row r="11" spans="1:12" ht="33" customHeight="1">
      <c r="A11" s="40" t="s">
        <v>88</v>
      </c>
      <c r="B11" s="77">
        <v>1369</v>
      </c>
      <c r="C11" s="84">
        <v>268</v>
      </c>
      <c r="D11" s="79">
        <f t="shared" si="0"/>
        <v>19.576333089846603</v>
      </c>
      <c r="E11" s="79">
        <v>4</v>
      </c>
      <c r="F11" s="102"/>
      <c r="G11" s="103" t="s">
        <v>88</v>
      </c>
      <c r="H11" s="77">
        <v>1822</v>
      </c>
      <c r="I11" s="77">
        <v>259</v>
      </c>
      <c r="J11" s="79">
        <f t="shared" si="1"/>
        <v>14.215148188803514</v>
      </c>
      <c r="K11" s="79">
        <v>9.2</v>
      </c>
      <c r="L11" s="24"/>
    </row>
    <row r="12" spans="1:12" ht="33" customHeight="1">
      <c r="A12" s="40" t="s">
        <v>89</v>
      </c>
      <c r="B12" s="77">
        <v>1403</v>
      </c>
      <c r="C12" s="84">
        <v>281</v>
      </c>
      <c r="D12" s="79">
        <f t="shared" si="0"/>
        <v>20.028510334996437</v>
      </c>
      <c r="E12" s="79">
        <v>4.1</v>
      </c>
      <c r="F12" s="102"/>
      <c r="G12" s="103" t="s">
        <v>89</v>
      </c>
      <c r="H12" s="77">
        <v>1828</v>
      </c>
      <c r="I12" s="77">
        <v>267</v>
      </c>
      <c r="J12" s="79">
        <f t="shared" si="1"/>
        <v>14.60612691466083</v>
      </c>
      <c r="K12" s="79">
        <v>9.2</v>
      </c>
      <c r="L12" s="24"/>
    </row>
    <row r="13" spans="1:12" ht="33" customHeight="1">
      <c r="A13" s="40" t="s">
        <v>90</v>
      </c>
      <c r="B13" s="77">
        <v>1385</v>
      </c>
      <c r="C13" s="84">
        <v>276</v>
      </c>
      <c r="D13" s="79">
        <f aca="true" t="shared" si="2" ref="D13:D18">C13/B13%</f>
        <v>19.927797833935017</v>
      </c>
      <c r="E13" s="79"/>
      <c r="F13" s="102"/>
      <c r="G13" s="103" t="s">
        <v>90</v>
      </c>
      <c r="H13" s="77">
        <v>1792</v>
      </c>
      <c r="I13" s="77">
        <v>272</v>
      </c>
      <c r="J13" s="79">
        <f aca="true" t="shared" si="3" ref="J13:J18">I13/H13%</f>
        <v>15.178571428571427</v>
      </c>
      <c r="K13" s="79"/>
      <c r="L13" s="24"/>
    </row>
    <row r="14" spans="1:12" ht="33" customHeight="1" hidden="1">
      <c r="A14" s="40" t="s">
        <v>91</v>
      </c>
      <c r="B14" s="77"/>
      <c r="C14" s="84"/>
      <c r="D14" s="79" t="e">
        <f t="shared" si="2"/>
        <v>#DIV/0!</v>
      </c>
      <c r="E14" s="79"/>
      <c r="F14" s="102"/>
      <c r="G14" s="103" t="s">
        <v>91</v>
      </c>
      <c r="H14" s="77"/>
      <c r="I14" s="77"/>
      <c r="J14" s="79" t="e">
        <f t="shared" si="3"/>
        <v>#DIV/0!</v>
      </c>
      <c r="K14" s="79"/>
      <c r="L14" s="24"/>
    </row>
    <row r="15" spans="1:12" ht="33" customHeight="1" hidden="1">
      <c r="A15" s="40" t="s">
        <v>92</v>
      </c>
      <c r="B15" s="77"/>
      <c r="C15" s="84"/>
      <c r="D15" s="79" t="e">
        <f t="shared" si="2"/>
        <v>#DIV/0!</v>
      </c>
      <c r="E15" s="79"/>
      <c r="F15" s="102"/>
      <c r="G15" s="103" t="s">
        <v>92</v>
      </c>
      <c r="H15" s="77"/>
      <c r="I15" s="77"/>
      <c r="J15" s="79" t="e">
        <f t="shared" si="3"/>
        <v>#DIV/0!</v>
      </c>
      <c r="K15" s="79"/>
      <c r="L15" s="24"/>
    </row>
    <row r="16" spans="1:12" ht="33" customHeight="1" hidden="1">
      <c r="A16" s="40" t="s">
        <v>93</v>
      </c>
      <c r="B16" s="77"/>
      <c r="C16" s="84"/>
      <c r="D16" s="79" t="e">
        <f t="shared" si="2"/>
        <v>#DIV/0!</v>
      </c>
      <c r="E16" s="79"/>
      <c r="F16" s="102"/>
      <c r="G16" s="103" t="s">
        <v>93</v>
      </c>
      <c r="H16" s="77"/>
      <c r="I16" s="77"/>
      <c r="J16" s="79" t="e">
        <f t="shared" si="3"/>
        <v>#DIV/0!</v>
      </c>
      <c r="K16" s="79"/>
      <c r="L16" s="24"/>
    </row>
    <row r="17" spans="1:12" ht="33" customHeight="1" hidden="1">
      <c r="A17" s="40" t="s">
        <v>94</v>
      </c>
      <c r="B17" s="77"/>
      <c r="C17" s="84"/>
      <c r="D17" s="79" t="e">
        <f t="shared" si="2"/>
        <v>#DIV/0!</v>
      </c>
      <c r="E17" s="79"/>
      <c r="F17" s="102"/>
      <c r="G17" s="103" t="s">
        <v>94</v>
      </c>
      <c r="H17" s="77"/>
      <c r="I17" s="77"/>
      <c r="J17" s="79" t="e">
        <f t="shared" si="3"/>
        <v>#DIV/0!</v>
      </c>
      <c r="K17" s="79"/>
      <c r="L17" s="24"/>
    </row>
    <row r="18" spans="1:13" ht="33" customHeight="1" hidden="1">
      <c r="A18" s="40" t="s">
        <v>95</v>
      </c>
      <c r="B18" s="77"/>
      <c r="C18" s="84"/>
      <c r="D18" s="79" t="e">
        <f t="shared" si="2"/>
        <v>#DIV/0!</v>
      </c>
      <c r="E18" s="79"/>
      <c r="F18" s="102"/>
      <c r="G18" s="103" t="s">
        <v>95</v>
      </c>
      <c r="H18" s="77"/>
      <c r="I18" s="77"/>
      <c r="J18" s="79" t="e">
        <f t="shared" si="3"/>
        <v>#DIV/0!</v>
      </c>
      <c r="K18" s="79"/>
      <c r="L18" s="2"/>
      <c r="M18" s="1"/>
    </row>
    <row r="19" spans="1:11" ht="12.7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</row>
  </sheetData>
  <sheetProtection/>
  <mergeCells count="13">
    <mergeCell ref="A19:K19"/>
    <mergeCell ref="H4:H5"/>
    <mergeCell ref="E3:E5"/>
    <mergeCell ref="I1:K1"/>
    <mergeCell ref="A2:K2"/>
    <mergeCell ref="K3:K5"/>
    <mergeCell ref="A3:A5"/>
    <mergeCell ref="B4:B5"/>
    <mergeCell ref="C4:D4"/>
    <mergeCell ref="I4:J4"/>
    <mergeCell ref="H3:J3"/>
    <mergeCell ref="G3:G5"/>
    <mergeCell ref="B3:D3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tabSelected="1" zoomScalePageLayoutView="0" workbookViewId="0" topLeftCell="A1">
      <pane xSplit="2" ySplit="5" topLeftCell="C6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M14" sqref="M14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12.75" customHeight="1">
      <c r="H1" s="151" t="s">
        <v>28</v>
      </c>
      <c r="I1" s="151"/>
    </row>
    <row r="2" spans="2:8" ht="39.75" customHeight="1">
      <c r="B2" s="165" t="s">
        <v>116</v>
      </c>
      <c r="C2" s="165"/>
      <c r="D2" s="165"/>
      <c r="E2" s="165"/>
      <c r="F2" s="165"/>
      <c r="G2" s="165"/>
      <c r="H2" s="165"/>
    </row>
    <row r="3" spans="2:8" ht="24" customHeight="1">
      <c r="B3" s="163" t="s">
        <v>60</v>
      </c>
      <c r="C3" s="166" t="s">
        <v>19</v>
      </c>
      <c r="D3" s="166"/>
      <c r="E3" s="167" t="s">
        <v>11</v>
      </c>
      <c r="F3" s="167"/>
      <c r="G3" s="168" t="s">
        <v>20</v>
      </c>
      <c r="H3" s="168"/>
    </row>
    <row r="4" spans="2:8" ht="15.75">
      <c r="B4" s="163"/>
      <c r="C4" s="36" t="s">
        <v>104</v>
      </c>
      <c r="D4" s="36" t="s">
        <v>21</v>
      </c>
      <c r="E4" s="36" t="s">
        <v>104</v>
      </c>
      <c r="F4" s="36" t="s">
        <v>21</v>
      </c>
      <c r="G4" s="36" t="s">
        <v>104</v>
      </c>
      <c r="H4" s="36" t="s">
        <v>21</v>
      </c>
    </row>
    <row r="5" spans="2:8" ht="18.75" customHeight="1">
      <c r="B5" s="163"/>
      <c r="C5" s="82">
        <f aca="true" t="shared" si="0" ref="C5:H5">SUM(C6:C10)</f>
        <v>3177</v>
      </c>
      <c r="D5" s="83">
        <f t="shared" si="0"/>
        <v>100</v>
      </c>
      <c r="E5" s="41">
        <f t="shared" si="0"/>
        <v>1385</v>
      </c>
      <c r="F5" s="63">
        <f t="shared" si="0"/>
        <v>100</v>
      </c>
      <c r="G5" s="43">
        <f t="shared" si="0"/>
        <v>1792</v>
      </c>
      <c r="H5" s="64">
        <f t="shared" si="0"/>
        <v>99.99999999999999</v>
      </c>
    </row>
    <row r="6" spans="2:8" ht="15.75">
      <c r="B6" s="65" t="s">
        <v>29</v>
      </c>
      <c r="C6" s="44">
        <f>E6+G6</f>
        <v>281</v>
      </c>
      <c r="D6" s="42">
        <f>C6/C5%</f>
        <v>8.844822159269752</v>
      </c>
      <c r="E6" s="44">
        <v>128</v>
      </c>
      <c r="F6" s="42">
        <f>E6/E5%</f>
        <v>9.24187725631769</v>
      </c>
      <c r="G6" s="44">
        <v>153</v>
      </c>
      <c r="H6" s="42">
        <f>G6/G5%</f>
        <v>8.537946428571427</v>
      </c>
    </row>
    <row r="7" spans="2:8" ht="15.75">
      <c r="B7" s="65" t="s">
        <v>30</v>
      </c>
      <c r="C7" s="44">
        <f>E7+G7</f>
        <v>701</v>
      </c>
      <c r="D7" s="42">
        <f>C7/C5%</f>
        <v>22.06484104501102</v>
      </c>
      <c r="E7" s="44">
        <v>341</v>
      </c>
      <c r="F7" s="42">
        <f>E7/E5%</f>
        <v>24.620938628158846</v>
      </c>
      <c r="G7" s="44">
        <v>360</v>
      </c>
      <c r="H7" s="42">
        <f>G7/G5%</f>
        <v>20.08928571428571</v>
      </c>
    </row>
    <row r="8" spans="2:8" ht="15.75">
      <c r="B8" s="65" t="s">
        <v>31</v>
      </c>
      <c r="C8" s="44">
        <f>E8+G8</f>
        <v>855</v>
      </c>
      <c r="D8" s="42">
        <f>C8/C5%</f>
        <v>26.91218130311615</v>
      </c>
      <c r="E8" s="44">
        <v>362</v>
      </c>
      <c r="F8" s="42">
        <f>E8/E5%</f>
        <v>26.137184115523468</v>
      </c>
      <c r="G8" s="44">
        <v>493</v>
      </c>
      <c r="H8" s="42">
        <f>G8/G5%</f>
        <v>27.51116071428571</v>
      </c>
    </row>
    <row r="9" spans="2:8" ht="15.75">
      <c r="B9" s="65" t="s">
        <v>32</v>
      </c>
      <c r="C9" s="44">
        <f>E9+G9</f>
        <v>636</v>
      </c>
      <c r="D9" s="42">
        <f>C9/C5%</f>
        <v>20.018885741265343</v>
      </c>
      <c r="E9" s="44">
        <v>270</v>
      </c>
      <c r="F9" s="42">
        <f>E9/E5%</f>
        <v>19.494584837545126</v>
      </c>
      <c r="G9" s="44">
        <v>366</v>
      </c>
      <c r="H9" s="42">
        <f>G9/G5%</f>
        <v>20.424107142857142</v>
      </c>
    </row>
    <row r="10" spans="2:8" ht="15.75">
      <c r="B10" s="65" t="s">
        <v>33</v>
      </c>
      <c r="C10" s="44">
        <f>E10+G10</f>
        <v>704</v>
      </c>
      <c r="D10" s="42">
        <f>C10/C5%</f>
        <v>22.15926975133774</v>
      </c>
      <c r="E10" s="44">
        <v>284</v>
      </c>
      <c r="F10" s="42">
        <f>E10/E5%</f>
        <v>20.505415162454874</v>
      </c>
      <c r="G10" s="44">
        <v>420</v>
      </c>
      <c r="H10" s="42">
        <f>G10/G5%</f>
        <v>23.437499999999996</v>
      </c>
    </row>
    <row r="11" spans="2:8" ht="3.75" customHeight="1">
      <c r="B11" s="29"/>
      <c r="C11" s="30"/>
      <c r="D11" s="31"/>
      <c r="E11" s="45"/>
      <c r="F11" s="31"/>
      <c r="G11" s="46"/>
      <c r="H11" s="31"/>
    </row>
    <row r="12" spans="2:8" ht="19.5" customHeight="1">
      <c r="B12" s="163" t="s">
        <v>61</v>
      </c>
      <c r="C12" s="69" t="s">
        <v>104</v>
      </c>
      <c r="D12" s="69" t="s">
        <v>21</v>
      </c>
      <c r="E12" s="59" t="s">
        <v>104</v>
      </c>
      <c r="F12" s="59" t="s">
        <v>21</v>
      </c>
      <c r="G12" s="57" t="s">
        <v>104</v>
      </c>
      <c r="H12" s="57" t="s">
        <v>21</v>
      </c>
    </row>
    <row r="13" spans="2:8" ht="18.75" customHeight="1">
      <c r="B13" s="163"/>
      <c r="C13" s="82">
        <f aca="true" t="shared" si="1" ref="C13:H13">SUM(C14:C18)</f>
        <v>3177</v>
      </c>
      <c r="D13" s="83">
        <f t="shared" si="1"/>
        <v>100</v>
      </c>
      <c r="E13" s="41">
        <f t="shared" si="1"/>
        <v>1385</v>
      </c>
      <c r="F13" s="63">
        <f t="shared" si="1"/>
        <v>100</v>
      </c>
      <c r="G13" s="43">
        <f t="shared" si="1"/>
        <v>1792</v>
      </c>
      <c r="H13" s="64">
        <f t="shared" si="1"/>
        <v>100</v>
      </c>
    </row>
    <row r="14" spans="2:8" ht="15.75">
      <c r="B14" s="65" t="s">
        <v>34</v>
      </c>
      <c r="C14" s="44">
        <f>E14+G14</f>
        <v>423</v>
      </c>
      <c r="D14" s="47">
        <f>C14/C13%</f>
        <v>13.314447592067989</v>
      </c>
      <c r="E14" s="44">
        <v>238</v>
      </c>
      <c r="F14" s="42">
        <f>E14/E13%</f>
        <v>17.184115523465703</v>
      </c>
      <c r="G14" s="44">
        <v>185</v>
      </c>
      <c r="H14" s="42">
        <f>G14/G13%</f>
        <v>10.323660714285714</v>
      </c>
    </row>
    <row r="15" spans="2:8" ht="15" customHeight="1">
      <c r="B15" s="65" t="s">
        <v>35</v>
      </c>
      <c r="C15" s="44">
        <f>E15+G15</f>
        <v>652</v>
      </c>
      <c r="D15" s="47">
        <f>C15/C13%</f>
        <v>20.5225055083412</v>
      </c>
      <c r="E15" s="44">
        <v>308</v>
      </c>
      <c r="F15" s="42">
        <f>E15/E13%</f>
        <v>22.23826714801444</v>
      </c>
      <c r="G15" s="44">
        <v>344</v>
      </c>
      <c r="H15" s="42">
        <f>G15/G13%</f>
        <v>19.19642857142857</v>
      </c>
    </row>
    <row r="16" spans="2:8" ht="15.75">
      <c r="B16" s="65" t="s">
        <v>36</v>
      </c>
      <c r="C16" s="44">
        <f>E16+G16</f>
        <v>311</v>
      </c>
      <c r="D16" s="47">
        <f>C16/C13%</f>
        <v>9.789109222536984</v>
      </c>
      <c r="E16" s="44">
        <v>154</v>
      </c>
      <c r="F16" s="42">
        <f>E16/E13%</f>
        <v>11.11913357400722</v>
      </c>
      <c r="G16" s="44">
        <v>157</v>
      </c>
      <c r="H16" s="42">
        <f>G16/G13%</f>
        <v>8.761160714285714</v>
      </c>
    </row>
    <row r="17" spans="2:8" ht="15.75">
      <c r="B17" s="65" t="s">
        <v>37</v>
      </c>
      <c r="C17" s="44">
        <f>E17+G17</f>
        <v>844</v>
      </c>
      <c r="D17" s="47">
        <f>C17/C13%</f>
        <v>26.565942713251495</v>
      </c>
      <c r="E17" s="44">
        <v>339</v>
      </c>
      <c r="F17" s="42">
        <f>E17/E13%</f>
        <v>24.47653429602888</v>
      </c>
      <c r="G17" s="44">
        <v>505</v>
      </c>
      <c r="H17" s="42">
        <f>G17/G13%</f>
        <v>28.18080357142857</v>
      </c>
    </row>
    <row r="18" spans="2:8" ht="15.75">
      <c r="B18" s="65" t="s">
        <v>38</v>
      </c>
      <c r="C18" s="44">
        <f>E18+G18</f>
        <v>947</v>
      </c>
      <c r="D18" s="47">
        <f>C18/C13%</f>
        <v>29.80799496380233</v>
      </c>
      <c r="E18" s="44">
        <v>346</v>
      </c>
      <c r="F18" s="42">
        <f>E18/E13%</f>
        <v>24.981949458483754</v>
      </c>
      <c r="G18" s="44">
        <v>601</v>
      </c>
      <c r="H18" s="42">
        <f>G18/G13%</f>
        <v>33.53794642857142</v>
      </c>
    </row>
    <row r="19" spans="2:8" ht="3.75" customHeight="1">
      <c r="B19" s="169"/>
      <c r="C19" s="169"/>
      <c r="D19" s="169"/>
      <c r="E19" s="164"/>
      <c r="F19" s="164"/>
      <c r="G19" s="31"/>
      <c r="H19" s="31"/>
    </row>
    <row r="20" spans="2:8" ht="19.5" customHeight="1">
      <c r="B20" s="163" t="s">
        <v>62</v>
      </c>
      <c r="C20" s="69" t="s">
        <v>104</v>
      </c>
      <c r="D20" s="69" t="s">
        <v>21</v>
      </c>
      <c r="E20" s="59" t="s">
        <v>104</v>
      </c>
      <c r="F20" s="59" t="s">
        <v>21</v>
      </c>
      <c r="G20" s="57" t="s">
        <v>104</v>
      </c>
      <c r="H20" s="57" t="s">
        <v>21</v>
      </c>
    </row>
    <row r="21" spans="2:8" ht="18.75" customHeight="1">
      <c r="B21" s="163"/>
      <c r="C21" s="82">
        <f aca="true" t="shared" si="2" ref="C21:H21">SUM(C22:C28)</f>
        <v>3177</v>
      </c>
      <c r="D21" s="83">
        <f t="shared" si="2"/>
        <v>100.00000000000001</v>
      </c>
      <c r="E21" s="41">
        <f t="shared" si="2"/>
        <v>1385</v>
      </c>
      <c r="F21" s="66">
        <f t="shared" si="2"/>
        <v>100</v>
      </c>
      <c r="G21" s="43">
        <f t="shared" si="2"/>
        <v>1792</v>
      </c>
      <c r="H21" s="67">
        <f t="shared" si="2"/>
        <v>99.99999999999999</v>
      </c>
    </row>
    <row r="22" spans="2:8" ht="15.75">
      <c r="B22" s="65" t="s">
        <v>39</v>
      </c>
      <c r="C22" s="44">
        <f>E22+G22</f>
        <v>244</v>
      </c>
      <c r="D22" s="42">
        <f>C22/C21%</f>
        <v>7.68020144790683</v>
      </c>
      <c r="E22" s="36">
        <v>107</v>
      </c>
      <c r="F22" s="42">
        <f>E22/E21%</f>
        <v>7.725631768953069</v>
      </c>
      <c r="G22" s="44">
        <v>137</v>
      </c>
      <c r="H22" s="42">
        <f>G22/G21%</f>
        <v>7.645089285714285</v>
      </c>
    </row>
    <row r="23" spans="2:8" ht="15.75">
      <c r="B23" s="68" t="s">
        <v>40</v>
      </c>
      <c r="C23" s="44">
        <f aca="true" t="shared" si="3" ref="C23:C28">E23+G23</f>
        <v>609</v>
      </c>
      <c r="D23" s="42">
        <f>C23/C21%</f>
        <v>19.169027384324835</v>
      </c>
      <c r="E23" s="36">
        <v>278</v>
      </c>
      <c r="F23" s="42">
        <f>E23/E21%</f>
        <v>20.072202166064983</v>
      </c>
      <c r="G23" s="44">
        <v>331</v>
      </c>
      <c r="H23" s="42">
        <f>G23/G21%</f>
        <v>18.470982142857142</v>
      </c>
    </row>
    <row r="24" spans="2:8" ht="15.75">
      <c r="B24" s="68" t="s">
        <v>41</v>
      </c>
      <c r="C24" s="44">
        <f t="shared" si="3"/>
        <v>759</v>
      </c>
      <c r="D24" s="42">
        <f>C24/C21%</f>
        <v>23.890462700661</v>
      </c>
      <c r="E24" s="36">
        <v>308</v>
      </c>
      <c r="F24" s="42">
        <f>E24/E21%</f>
        <v>22.23826714801444</v>
      </c>
      <c r="G24" s="44">
        <v>451</v>
      </c>
      <c r="H24" s="42">
        <f>G24/G21%</f>
        <v>25.16741071428571</v>
      </c>
    </row>
    <row r="25" spans="2:8" ht="15.75">
      <c r="B25" s="68" t="s">
        <v>42</v>
      </c>
      <c r="C25" s="44">
        <f t="shared" si="3"/>
        <v>539</v>
      </c>
      <c r="D25" s="42">
        <f>C25/C21%</f>
        <v>16.965690903367957</v>
      </c>
      <c r="E25" s="36">
        <v>239</v>
      </c>
      <c r="F25" s="42">
        <f>E25/E21%</f>
        <v>17.256317689530686</v>
      </c>
      <c r="G25" s="44">
        <v>300</v>
      </c>
      <c r="H25" s="42">
        <f>G25/G21%</f>
        <v>16.741071428571427</v>
      </c>
    </row>
    <row r="26" spans="2:8" ht="15.75">
      <c r="B26" s="68" t="s">
        <v>43</v>
      </c>
      <c r="C26" s="44">
        <f t="shared" si="3"/>
        <v>579</v>
      </c>
      <c r="D26" s="42">
        <f>C26/C21%</f>
        <v>18.224740321057602</v>
      </c>
      <c r="E26" s="36">
        <v>252</v>
      </c>
      <c r="F26" s="42">
        <f>E26/E21%</f>
        <v>18.19494584837545</v>
      </c>
      <c r="G26" s="44">
        <v>327</v>
      </c>
      <c r="H26" s="42">
        <f>G26/G21%</f>
        <v>18.247767857142854</v>
      </c>
    </row>
    <row r="27" spans="2:8" ht="15.75">
      <c r="B27" s="65" t="s">
        <v>44</v>
      </c>
      <c r="C27" s="44">
        <f t="shared" si="3"/>
        <v>300</v>
      </c>
      <c r="D27" s="42">
        <f>C27/C21%</f>
        <v>9.442870632672333</v>
      </c>
      <c r="E27" s="36">
        <v>136</v>
      </c>
      <c r="F27" s="42">
        <f>E27/E21%</f>
        <v>9.819494584837546</v>
      </c>
      <c r="G27" s="44">
        <v>164</v>
      </c>
      <c r="H27" s="42">
        <f>G27/G21%</f>
        <v>9.151785714285714</v>
      </c>
    </row>
    <row r="28" spans="2:8" ht="15.75">
      <c r="B28" s="65" t="s">
        <v>45</v>
      </c>
      <c r="C28" s="44">
        <f t="shared" si="3"/>
        <v>147</v>
      </c>
      <c r="D28" s="42">
        <f>C28/C21%</f>
        <v>4.627006610009443</v>
      </c>
      <c r="E28" s="36">
        <v>65</v>
      </c>
      <c r="F28" s="42">
        <f>E28/E21%</f>
        <v>4.693140794223827</v>
      </c>
      <c r="G28" s="44">
        <v>82</v>
      </c>
      <c r="H28" s="42">
        <f>G28/G21%</f>
        <v>4.575892857142857</v>
      </c>
    </row>
    <row r="29" spans="6:7" ht="15.75">
      <c r="F29" s="4"/>
      <c r="G29" s="26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2">
      <pane xSplit="2" ySplit="5" topLeftCell="C7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G13" sqref="G13"/>
    </sheetView>
  </sheetViews>
  <sheetFormatPr defaultColWidth="9.00390625" defaultRowHeight="12.75"/>
  <cols>
    <col min="1" max="1" width="0.87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13.5" customHeight="1">
      <c r="H2" s="151" t="s">
        <v>46</v>
      </c>
      <c r="I2" s="151"/>
    </row>
    <row r="3" spans="2:8" ht="38.25" customHeight="1">
      <c r="B3" s="170" t="s">
        <v>117</v>
      </c>
      <c r="C3" s="170"/>
      <c r="D3" s="170"/>
      <c r="E3" s="170"/>
      <c r="F3" s="170"/>
      <c r="G3" s="170"/>
      <c r="H3" s="170"/>
    </row>
    <row r="4" spans="2:8" ht="24" customHeight="1">
      <c r="B4" s="163" t="s">
        <v>63</v>
      </c>
      <c r="C4" s="166" t="s">
        <v>19</v>
      </c>
      <c r="D4" s="166"/>
      <c r="E4" s="167" t="s">
        <v>11</v>
      </c>
      <c r="F4" s="167"/>
      <c r="G4" s="168" t="s">
        <v>20</v>
      </c>
      <c r="H4" s="168"/>
    </row>
    <row r="5" spans="2:8" ht="16.5" customHeight="1">
      <c r="B5" s="163"/>
      <c r="C5" s="36" t="s">
        <v>104</v>
      </c>
      <c r="D5" s="36" t="s">
        <v>21</v>
      </c>
      <c r="E5" s="36" t="s">
        <v>104</v>
      </c>
      <c r="F5" s="36" t="s">
        <v>21</v>
      </c>
      <c r="G5" s="36" t="s">
        <v>104</v>
      </c>
      <c r="H5" s="36" t="s">
        <v>21</v>
      </c>
    </row>
    <row r="6" spans="2:8" ht="25.5" customHeight="1">
      <c r="B6" s="163"/>
      <c r="C6" s="82">
        <f aca="true" t="shared" si="0" ref="C6:H6">SUM(C7:C12)</f>
        <v>3177</v>
      </c>
      <c r="D6" s="83">
        <f t="shared" si="0"/>
        <v>100</v>
      </c>
      <c r="E6" s="41">
        <f t="shared" si="0"/>
        <v>1385</v>
      </c>
      <c r="F6" s="66">
        <f t="shared" si="0"/>
        <v>100</v>
      </c>
      <c r="G6" s="43">
        <f t="shared" si="0"/>
        <v>1792</v>
      </c>
      <c r="H6" s="67">
        <f t="shared" si="0"/>
        <v>99.99999999999999</v>
      </c>
    </row>
    <row r="7" spans="2:8" ht="15.75">
      <c r="B7" s="65" t="s">
        <v>22</v>
      </c>
      <c r="C7" s="44">
        <f aca="true" t="shared" si="1" ref="C7:C12">E7+G7</f>
        <v>352</v>
      </c>
      <c r="D7" s="42">
        <f>C7/C6%</f>
        <v>11.07963487566887</v>
      </c>
      <c r="E7" s="36">
        <v>200</v>
      </c>
      <c r="F7" s="42">
        <f>E7/E6%</f>
        <v>14.44043321299639</v>
      </c>
      <c r="G7" s="44">
        <v>152</v>
      </c>
      <c r="H7" s="42">
        <f>G7/G6%</f>
        <v>8.482142857142856</v>
      </c>
    </row>
    <row r="8" spans="2:8" ht="15.75">
      <c r="B8" s="68" t="s">
        <v>23</v>
      </c>
      <c r="C8" s="44">
        <f t="shared" si="1"/>
        <v>495</v>
      </c>
      <c r="D8" s="42">
        <f>C8/C6%</f>
        <v>15.58073654390935</v>
      </c>
      <c r="E8" s="36">
        <v>262</v>
      </c>
      <c r="F8" s="42">
        <f>E8/E6%</f>
        <v>18.91696750902527</v>
      </c>
      <c r="G8" s="44">
        <v>233</v>
      </c>
      <c r="H8" s="42">
        <f>G8/G6%</f>
        <v>13.002232142857142</v>
      </c>
    </row>
    <row r="9" spans="2:8" ht="15.75">
      <c r="B9" s="68" t="s">
        <v>24</v>
      </c>
      <c r="C9" s="44">
        <f t="shared" si="1"/>
        <v>539</v>
      </c>
      <c r="D9" s="42">
        <f>C9/C6%</f>
        <v>16.965690903367957</v>
      </c>
      <c r="E9" s="36">
        <v>276</v>
      </c>
      <c r="F9" s="42">
        <f>E9/E6%</f>
        <v>19.927797833935017</v>
      </c>
      <c r="G9" s="44">
        <v>263</v>
      </c>
      <c r="H9" s="42">
        <f>G9/G6%</f>
        <v>14.676339285714285</v>
      </c>
    </row>
    <row r="10" spans="2:8" ht="15.75">
      <c r="B10" s="68" t="s">
        <v>25</v>
      </c>
      <c r="C10" s="44">
        <f t="shared" si="1"/>
        <v>666</v>
      </c>
      <c r="D10" s="42">
        <f>C10/C6%</f>
        <v>20.96317280453258</v>
      </c>
      <c r="E10" s="36">
        <v>312</v>
      </c>
      <c r="F10" s="42">
        <f>E10/E6%</f>
        <v>22.52707581227437</v>
      </c>
      <c r="G10" s="44">
        <v>354</v>
      </c>
      <c r="H10" s="42">
        <f>G10/G6%</f>
        <v>19.754464285714285</v>
      </c>
    </row>
    <row r="11" spans="2:8" ht="15.75">
      <c r="B11" s="68" t="s">
        <v>26</v>
      </c>
      <c r="C11" s="44">
        <f t="shared" si="1"/>
        <v>520</v>
      </c>
      <c r="D11" s="42">
        <f>C11/C6%</f>
        <v>16.367642429965375</v>
      </c>
      <c r="E11" s="36">
        <v>202</v>
      </c>
      <c r="F11" s="42">
        <f>E11/E6%</f>
        <v>14.584837545126355</v>
      </c>
      <c r="G11" s="44">
        <v>318</v>
      </c>
      <c r="H11" s="42">
        <f>G11/G6%</f>
        <v>17.74553571428571</v>
      </c>
    </row>
    <row r="12" spans="2:8" ht="15.75">
      <c r="B12" s="68" t="s">
        <v>27</v>
      </c>
      <c r="C12" s="44">
        <f t="shared" si="1"/>
        <v>605</v>
      </c>
      <c r="D12" s="42">
        <f>C12/C6%</f>
        <v>19.04312244255587</v>
      </c>
      <c r="E12" s="36">
        <v>133</v>
      </c>
      <c r="F12" s="42">
        <f>E12/E6%</f>
        <v>9.602888086642599</v>
      </c>
      <c r="G12" s="44">
        <v>472</v>
      </c>
      <c r="H12" s="42">
        <f>G12/G6%</f>
        <v>26.33928571428571</v>
      </c>
    </row>
    <row r="13" spans="2:8" ht="42" customHeight="1">
      <c r="B13" s="115"/>
      <c r="C13" s="116"/>
      <c r="D13" s="117"/>
      <c r="E13" s="116"/>
      <c r="F13" s="117"/>
      <c r="G13" s="116"/>
      <c r="H13" s="114"/>
    </row>
    <row r="14" spans="2:8" ht="24" customHeight="1">
      <c r="B14" s="118" t="s">
        <v>100</v>
      </c>
      <c r="C14" s="118"/>
      <c r="D14" s="118"/>
      <c r="E14" s="118"/>
      <c r="F14" s="118"/>
      <c r="G14" s="118"/>
      <c r="H14" s="118"/>
    </row>
    <row r="15" spans="2:8" ht="24" customHeight="1">
      <c r="B15" s="163" t="s">
        <v>63</v>
      </c>
      <c r="C15" s="166" t="s">
        <v>19</v>
      </c>
      <c r="D15" s="166"/>
      <c r="E15" s="167" t="s">
        <v>11</v>
      </c>
      <c r="F15" s="167"/>
      <c r="G15" s="168" t="s">
        <v>20</v>
      </c>
      <c r="H15" s="168"/>
    </row>
    <row r="16" spans="2:8" ht="16.5" customHeight="1">
      <c r="B16" s="163"/>
      <c r="C16" s="36" t="s">
        <v>104</v>
      </c>
      <c r="D16" s="36" t="s">
        <v>21</v>
      </c>
      <c r="E16" s="36" t="s">
        <v>104</v>
      </c>
      <c r="F16" s="36" t="s">
        <v>21</v>
      </c>
      <c r="G16" s="36" t="s">
        <v>104</v>
      </c>
      <c r="H16" s="36" t="s">
        <v>21</v>
      </c>
    </row>
    <row r="17" spans="2:8" ht="25.5" customHeight="1">
      <c r="B17" s="163"/>
      <c r="C17" s="82">
        <f aca="true" t="shared" si="2" ref="C17:H17">SUM(C18:C23)</f>
        <v>2690</v>
      </c>
      <c r="D17" s="83">
        <f t="shared" si="2"/>
        <v>100</v>
      </c>
      <c r="E17" s="41">
        <f t="shared" si="2"/>
        <v>1096</v>
      </c>
      <c r="F17" s="66">
        <f t="shared" si="2"/>
        <v>100</v>
      </c>
      <c r="G17" s="43">
        <f t="shared" si="2"/>
        <v>1594</v>
      </c>
      <c r="H17" s="67">
        <f t="shared" si="2"/>
        <v>100</v>
      </c>
    </row>
    <row r="18" spans="2:8" ht="15.75">
      <c r="B18" s="65" t="s">
        <v>22</v>
      </c>
      <c r="C18" s="44">
        <f aca="true" t="shared" si="3" ref="C18:C23">E18+G18</f>
        <v>260</v>
      </c>
      <c r="D18" s="42">
        <f>C18/C17%</f>
        <v>9.66542750929368</v>
      </c>
      <c r="E18" s="36">
        <v>135</v>
      </c>
      <c r="F18" s="42">
        <f>E18/E17%</f>
        <v>12.317518248175181</v>
      </c>
      <c r="G18" s="44">
        <v>125</v>
      </c>
      <c r="H18" s="42">
        <f>G18/G17%</f>
        <v>7.841907151819322</v>
      </c>
    </row>
    <row r="19" spans="2:8" ht="15.75">
      <c r="B19" s="68" t="s">
        <v>23</v>
      </c>
      <c r="C19" s="44">
        <f t="shared" si="3"/>
        <v>568</v>
      </c>
      <c r="D19" s="42">
        <f>C19/C17%</f>
        <v>21.115241635687735</v>
      </c>
      <c r="E19" s="36">
        <v>305</v>
      </c>
      <c r="F19" s="42">
        <f>E19/E17%</f>
        <v>27.82846715328467</v>
      </c>
      <c r="G19" s="44">
        <v>263</v>
      </c>
      <c r="H19" s="42">
        <f>G19/G17%</f>
        <v>16.499372647427855</v>
      </c>
    </row>
    <row r="20" spans="2:8" ht="15.75">
      <c r="B20" s="68" t="s">
        <v>24</v>
      </c>
      <c r="C20" s="44">
        <f t="shared" si="3"/>
        <v>381</v>
      </c>
      <c r="D20" s="42">
        <f>C20/C17%</f>
        <v>14.163568773234202</v>
      </c>
      <c r="E20" s="36">
        <v>188</v>
      </c>
      <c r="F20" s="42">
        <f>E20/E17%</f>
        <v>17.153284671532845</v>
      </c>
      <c r="G20" s="44">
        <v>193</v>
      </c>
      <c r="H20" s="42">
        <f>G20/G17%</f>
        <v>12.107904642409034</v>
      </c>
    </row>
    <row r="21" spans="2:8" ht="15.75">
      <c r="B21" s="68" t="s">
        <v>25</v>
      </c>
      <c r="C21" s="44">
        <f t="shared" si="3"/>
        <v>460</v>
      </c>
      <c r="D21" s="42">
        <f>C21/C17%</f>
        <v>17.1003717472119</v>
      </c>
      <c r="E21" s="36">
        <v>187</v>
      </c>
      <c r="F21" s="42">
        <f>E21/E17%</f>
        <v>17.062043795620436</v>
      </c>
      <c r="G21" s="44">
        <v>273</v>
      </c>
      <c r="H21" s="42">
        <f>G21/G17%</f>
        <v>17.1267252195734</v>
      </c>
    </row>
    <row r="22" spans="2:8" ht="15.75">
      <c r="B22" s="68" t="s">
        <v>26</v>
      </c>
      <c r="C22" s="44">
        <f t="shared" si="3"/>
        <v>452</v>
      </c>
      <c r="D22" s="42">
        <f>C22/C17%</f>
        <v>16.802973977695167</v>
      </c>
      <c r="E22" s="36">
        <v>160</v>
      </c>
      <c r="F22" s="42">
        <f>E22/E17%</f>
        <v>14.5985401459854</v>
      </c>
      <c r="G22" s="44">
        <v>292</v>
      </c>
      <c r="H22" s="42">
        <f>G22/G17%</f>
        <v>18.318695106649937</v>
      </c>
    </row>
    <row r="23" spans="2:8" ht="15.75">
      <c r="B23" s="68" t="s">
        <v>27</v>
      </c>
      <c r="C23" s="44">
        <f t="shared" si="3"/>
        <v>569</v>
      </c>
      <c r="D23" s="42">
        <f>C23/C17%</f>
        <v>21.152416356877325</v>
      </c>
      <c r="E23" s="36">
        <v>121</v>
      </c>
      <c r="F23" s="42">
        <f>E23/E17%</f>
        <v>11.040145985401459</v>
      </c>
      <c r="G23" s="44">
        <v>448</v>
      </c>
      <c r="H23" s="42">
        <f>G23/G17%</f>
        <v>28.105395232120454</v>
      </c>
    </row>
  </sheetData>
  <sheetProtection/>
  <mergeCells count="11">
    <mergeCell ref="G4:H4"/>
    <mergeCell ref="B14:H14"/>
    <mergeCell ref="C15:D15"/>
    <mergeCell ref="E15:F15"/>
    <mergeCell ref="G15:H15"/>
    <mergeCell ref="B15:B17"/>
    <mergeCell ref="H2:I2"/>
    <mergeCell ref="B3:H3"/>
    <mergeCell ref="C4:D4"/>
    <mergeCell ref="E4:F4"/>
    <mergeCell ref="B4:B6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BKWIATKOWSKA</cp:lastModifiedBy>
  <cp:lastPrinted>2020-07-01T11:33:53Z</cp:lastPrinted>
  <dcterms:created xsi:type="dcterms:W3CDTF">1997-02-26T13:46:56Z</dcterms:created>
  <dcterms:modified xsi:type="dcterms:W3CDTF">2020-08-04T09:20:28Z</dcterms:modified>
  <cp:category/>
  <cp:version/>
  <cp:contentType/>
  <cp:contentStatus/>
</cp:coreProperties>
</file>