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27" activeTab="5"/>
  </bookViews>
  <sheets>
    <sheet name="Stan I-XI 2020" sheetId="1" r:id="rId1"/>
    <sheet name="Bezrobotni w szczeg. syt." sheetId="2" r:id="rId2"/>
    <sheet name="Dynamika 2020" sheetId="3" r:id="rId3"/>
    <sheet name="Stopa bezrobocia 2020" sheetId="4" r:id="rId4"/>
    <sheet name="struktura XI 2020" sheetId="5" r:id="rId5"/>
    <sheet name="struktura 2020-2019" sheetId="6" r:id="rId6"/>
  </sheets>
  <definedNames>
    <definedName name="_xlnm.Print_Area" localSheetId="1">'Bezrobotni w szczeg. syt.'!$A$1:$M$22</definedName>
    <definedName name="_xlnm.Print_Area" localSheetId="0">'Stan I-XI 2020'!$B$1:$G$31</definedName>
  </definedNames>
  <calcPr fullCalcOnLoad="1"/>
</workbook>
</file>

<file path=xl/sharedStrings.xml><?xml version="1.0" encoding="utf-8"?>
<sst xmlns="http://schemas.openxmlformats.org/spreadsheetml/2006/main" count="214" uniqueCount="122">
  <si>
    <t xml:space="preserve">Liczba  bezrobotnych </t>
  </si>
  <si>
    <t>ogółem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</si>
  <si>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</si>
  <si>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</si>
  <si>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</si>
  <si>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</si>
  <si>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</si>
  <si>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</si>
  <si>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</si>
  <si>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</si>
  <si>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</si>
  <si>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</si>
  <si>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 xml:space="preserve"> Jelenia Góra</t>
  </si>
  <si>
    <t>z prawem                do zasiłku</t>
  </si>
  <si>
    <t>bezrobotni                ogółem</t>
  </si>
  <si>
    <t>z prawem              do zasiłku</t>
  </si>
  <si>
    <t>Tabela nr 1</t>
  </si>
  <si>
    <t>Tabela nr 3</t>
  </si>
  <si>
    <t>Tabela nr 4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</si>
  <si>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</si>
  <si>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</si>
  <si>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</si>
  <si>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</si>
  <si>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</si>
  <si>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</si>
  <si>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</si>
  <si>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</si>
  <si>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</si>
  <si>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</si>
  <si>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</si>
  <si>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</si>
  <si>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</si>
  <si>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</si>
  <si>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</si>
  <si>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</si>
  <si>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</si>
  <si>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</si>
  <si>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</si>
  <si>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</si>
  <si>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</si>
  <si>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</si>
  <si>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</si>
  <si>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</si>
  <si>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</si>
  <si>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</si>
  <si>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</si>
  <si>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</si>
  <si>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</si>
  <si>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</si>
  <si>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</si>
  <si>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</si>
  <si>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</si>
  <si>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</si>
  <si>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</si>
  <si>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</si>
  <si>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</si>
  <si>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</si>
  <si>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</si>
  <si>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</si>
  <si>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</si>
  <si>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</si>
  <si>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</si>
  <si>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</si>
  <si>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</si>
  <si>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t>Bezrobotni będący w szczególnej sytuacji na rynku pracy*</t>
  </si>
  <si>
    <t>* liczb nie sumuje się</t>
  </si>
  <si>
    <t>w tym z prawem do zasiłku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</si>
  <si>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</si>
  <si>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</si>
  <si>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</si>
  <si>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</si>
  <si>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bezrobotni ogółem</t>
  </si>
  <si>
    <t>osoby będące         w szczególnej sytuacji na            rynku pracy</t>
  </si>
  <si>
    <t>Liczba bezrobotnych ogółem oraz dynamika bezrobocia</t>
  </si>
  <si>
    <t xml:space="preserve">stopa bezrobocia % </t>
  </si>
  <si>
    <t>stopa bezrobocia %</t>
  </si>
  <si>
    <t>31 XII 2019</t>
  </si>
  <si>
    <t>Powiatowy Urząd Pracy                        w Jeleniej Górze</t>
  </si>
  <si>
    <t>Polska</t>
  </si>
  <si>
    <t>31 I 2020</t>
  </si>
  <si>
    <t>Dynamika                                          31 XII 2019 = 100%</t>
  </si>
  <si>
    <t>31 XII 2018 r.</t>
  </si>
  <si>
    <t>31 XII 2019 r.</t>
  </si>
  <si>
    <t>Dynamika XII/2019 = 100 %</t>
  </si>
  <si>
    <t xml:space="preserve">Stopa bezrobocia w grudniu 2019 roku i w poszczególnych miesiącach 2020 roku                                                                          </t>
  </si>
  <si>
    <t>31 III 2020</t>
  </si>
  <si>
    <t>30 IV 2020</t>
  </si>
  <si>
    <t>31 V 2020</t>
  </si>
  <si>
    <t>30 VI 2020</t>
  </si>
  <si>
    <t>31 VII 2020</t>
  </si>
  <si>
    <t>31 VIII 2020</t>
  </si>
  <si>
    <t>30 IX 2020</t>
  </si>
  <si>
    <t>31 X 2020</t>
  </si>
  <si>
    <t>30 XI 2020</t>
  </si>
  <si>
    <t>31 XII 2020</t>
  </si>
  <si>
    <t>29 II 2020</t>
  </si>
  <si>
    <t>Jelenia Góra   -    liczba bezrobotnych</t>
  </si>
  <si>
    <t>powiat jeleniogórski  -  liczba bezrobotnych</t>
  </si>
  <si>
    <t>Data</t>
  </si>
  <si>
    <t>Struktura bezrobotnych według czasu pozostawania bez pracy -  stan w dniu 31 grudnia  2019 r.</t>
  </si>
  <si>
    <t>Liczba bezrobotnych ogółem oraz dynamika bezrobocia                                     Powiatowy Urząd Pracy w Jeleniej Górze</t>
  </si>
  <si>
    <t>Liczba bezrobotnych ogółem oraz w szczególnej sytuacji na rynku pracy w Jeleniej Górze i gminach powiatu jeleniogórskiego</t>
  </si>
  <si>
    <t>Gmina/powiat</t>
  </si>
  <si>
    <t xml:space="preserve">liczba </t>
  </si>
  <si>
    <t xml:space="preserve">Liczba bezrobotnych                           wg stanu w dniu  31 XII 2019 r. </t>
  </si>
  <si>
    <t>z prawem                                                do zasiłku</t>
  </si>
  <si>
    <t>w tym z prawem                          do zasiłku</t>
  </si>
  <si>
    <t>w tym:</t>
  </si>
  <si>
    <t>Powiatowy Urząd Pracy                         w Jeleniej Górze</t>
  </si>
  <si>
    <t>Wskaźnik udziału w ogólnej liczbie bezrobotnych zarejestrowanych w PUP</t>
  </si>
  <si>
    <t>Wskaźnik udziału w ogólnej liczbie bezrobotnych                              z powiatu</t>
  </si>
  <si>
    <t>Wskaźnik udziału w ogólnej liczbie bezrobotnych                                               z powiatu</t>
  </si>
  <si>
    <t>30 XI 2020 r.</t>
  </si>
  <si>
    <t>Liczba bezrobotnych                                         stan w dniu 30 XI 2020 r.</t>
  </si>
  <si>
    <r>
      <t>Wolne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pracy i miejsca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>aktywizacji zawodowej</t>
    </r>
    <r>
      <rPr>
        <sz val="9"/>
        <rFont val="Times New Roman"/>
        <family val="1"/>
      </rPr>
      <t xml:space="preserve">                            </t>
    </r>
    <r>
      <rPr>
        <sz val="10"/>
        <rFont val="Times New Roman"/>
        <family val="1"/>
      </rPr>
      <t xml:space="preserve">  I-XI 2020 r. </t>
    </r>
    <r>
      <rPr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</si>
  <si>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sz val="10"/>
        <rFont val="Times New Roman"/>
        <family val="1"/>
      </rPr>
      <t xml:space="preserve">                     </t>
    </r>
    <r>
      <rPr>
        <sz val="11"/>
        <rFont val="Times New Roman"/>
        <family val="1"/>
      </rPr>
      <t xml:space="preserve">  w okresie                     I-XI 2020 r.</t>
    </r>
  </si>
  <si>
    <t>Stopa bezrobocia - stan na koniec października 2020 r.</t>
  </si>
  <si>
    <t xml:space="preserve"> </t>
  </si>
  <si>
    <t>Liczba bezrobotnych                                       wg stanu w dniu 30 XI 2020 r.</t>
  </si>
  <si>
    <t>Liczba bezrobotnych                                     wg stanu w dniu  30 XI 2020 r.</t>
  </si>
  <si>
    <t xml:space="preserve">Struktura bezrobotnych według wieku, poziomu wykształcenia, stażu pracy                                                                                          wg stanu w dniu 30 listopada 2020 r. </t>
  </si>
  <si>
    <t>Struktura bezrobotnych według czasu pozostawania bez pracy                                                                                          wg stanu w dniu 30 listopada 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</si>
</sst>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7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7FE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8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0" fillId="32" borderId="11" xfId="0" applyNumberFormat="1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3" fontId="10" fillId="7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3" fontId="10" fillId="34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3" fontId="10" fillId="35" borderId="11" xfId="0" applyNumberFormat="1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 wrapText="1"/>
    </xf>
    <xf numFmtId="3" fontId="10" fillId="36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64" fontId="10" fillId="34" borderId="11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1" fontId="10" fillId="35" borderId="11" xfId="0" applyNumberFormat="1" applyFont="1" applyFill="1" applyBorder="1" applyAlignment="1">
      <alignment horizontal="center" vertical="center"/>
    </xf>
    <xf numFmtId="164" fontId="10" fillId="35" borderId="11" xfId="0" applyNumberFormat="1" applyFont="1" applyFill="1" applyBorder="1" applyAlignment="1">
      <alignment horizontal="center" vertical="center"/>
    </xf>
    <xf numFmtId="164" fontId="10" fillId="36" borderId="11" xfId="0" applyNumberFormat="1" applyFont="1" applyFill="1" applyBorder="1" applyAlignment="1">
      <alignment horizontal="center" vertical="center"/>
    </xf>
    <xf numFmtId="166" fontId="10" fillId="32" borderId="11" xfId="0" applyNumberFormat="1" applyFont="1" applyFill="1" applyBorder="1" applyAlignment="1">
      <alignment horizontal="center" vertical="center"/>
    </xf>
    <xf numFmtId="166" fontId="10" fillId="7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165" fontId="10" fillId="32" borderId="11" xfId="0" applyNumberFormat="1" applyFont="1" applyFill="1" applyBorder="1" applyAlignment="1">
      <alignment horizontal="center" vertical="center"/>
    </xf>
    <xf numFmtId="165" fontId="10" fillId="7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65" fontId="10" fillId="33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/>
    </xf>
    <xf numFmtId="166" fontId="10" fillId="37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3" fontId="59" fillId="33" borderId="11" xfId="0" applyNumberFormat="1" applyFont="1" applyFill="1" applyBorder="1" applyAlignment="1">
      <alignment horizontal="center" vertical="center"/>
    </xf>
    <xf numFmtId="3" fontId="59" fillId="33" borderId="12" xfId="0" applyNumberFormat="1" applyFont="1" applyFill="1" applyBorder="1" applyAlignment="1">
      <alignment horizontal="center" vertical="center"/>
    </xf>
    <xf numFmtId="164" fontId="10" fillId="33" borderId="12" xfId="0" applyNumberFormat="1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3" fontId="10" fillId="36" borderId="12" xfId="0" applyNumberFormat="1" applyFont="1" applyFill="1" applyBorder="1" applyAlignment="1">
      <alignment horizontal="center" vertical="center"/>
    </xf>
    <xf numFmtId="164" fontId="59" fillId="36" borderId="12" xfId="0" applyNumberFormat="1" applyFont="1" applyFill="1" applyBorder="1" applyAlignment="1">
      <alignment horizontal="center" vertical="center"/>
    </xf>
    <xf numFmtId="164" fontId="59" fillId="36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9" fontId="60" fillId="0" borderId="0" xfId="0" applyNumberFormat="1" applyFont="1" applyBorder="1" applyAlignment="1">
      <alignment horizontal="center" vertical="center" wrapText="1"/>
    </xf>
    <xf numFmtId="4" fontId="60" fillId="0" borderId="0" xfId="0" applyNumberFormat="1" applyFont="1" applyBorder="1" applyAlignment="1" quotePrefix="1">
      <alignment horizontal="right" vertical="center"/>
    </xf>
    <xf numFmtId="4" fontId="60" fillId="0" borderId="0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64" fontId="9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164" fontId="9" fillId="33" borderId="11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zoomScale="90" zoomScaleNormal="90" zoomScalePageLayoutView="0" workbookViewId="0" topLeftCell="A7">
      <selection activeCell="D40" sqref="D40"/>
    </sheetView>
  </sheetViews>
  <sheetFormatPr defaultColWidth="9.00390625" defaultRowHeight="12.75"/>
  <cols>
    <col min="1" max="1" width="2.25390625" style="0" customWidth="1"/>
    <col min="2" max="2" width="26.625" style="0" customWidth="1"/>
    <col min="3" max="3" width="14.125" style="0" customWidth="1"/>
    <col min="4" max="4" width="15.875" style="0" customWidth="1"/>
    <col min="5" max="5" width="15.25390625" style="0" customWidth="1"/>
    <col min="6" max="6" width="15.75390625" style="0" customWidth="1"/>
  </cols>
  <sheetData>
    <row r="1" spans="2:6" ht="12.75" customHeight="1">
      <c r="B1" s="1"/>
      <c r="C1" s="1"/>
      <c r="D1" s="1"/>
      <c r="E1" s="1"/>
      <c r="F1" s="21" t="s">
        <v>16</v>
      </c>
    </row>
    <row r="2" spans="2:6" ht="6" customHeight="1">
      <c r="B2" s="1"/>
      <c r="C2" s="1"/>
      <c r="D2" s="1"/>
      <c r="E2" s="2"/>
      <c r="F2" s="1"/>
    </row>
    <row r="3" spans="2:6" ht="37.5" customHeight="1">
      <c r="B3" s="124" t="s">
        <v>100</v>
      </c>
      <c r="C3" s="124"/>
      <c r="D3" s="124"/>
      <c r="E3" s="124"/>
      <c r="F3" s="124"/>
    </row>
    <row r="4" spans="2:6" ht="4.5" customHeight="1">
      <c r="B4" s="1"/>
      <c r="C4" s="1"/>
      <c r="D4" s="1"/>
      <c r="E4" s="1"/>
      <c r="F4" s="1"/>
    </row>
    <row r="5" spans="2:6" ht="35.25" customHeight="1">
      <c r="B5" s="125" t="s">
        <v>98</v>
      </c>
      <c r="C5" s="125" t="s">
        <v>0</v>
      </c>
      <c r="D5" s="125"/>
      <c r="E5" s="125" t="s">
        <v>80</v>
      </c>
      <c r="F5" s="125"/>
    </row>
    <row r="6" spans="2:6" ht="25.5" customHeight="1">
      <c r="B6" s="125"/>
      <c r="C6" s="45" t="s">
        <v>1</v>
      </c>
      <c r="D6" s="46" t="s">
        <v>105</v>
      </c>
      <c r="E6" s="46" t="s">
        <v>71</v>
      </c>
      <c r="F6" s="47" t="s">
        <v>106</v>
      </c>
    </row>
    <row r="7" spans="2:6" s="3" customFormat="1" ht="27" customHeight="1">
      <c r="B7" s="82" t="s">
        <v>81</v>
      </c>
      <c r="C7" s="85">
        <v>2943</v>
      </c>
      <c r="D7" s="86">
        <v>396</v>
      </c>
      <c r="E7" s="87">
        <f>C7/C8</f>
        <v>1.0940520446096653</v>
      </c>
      <c r="F7" s="35">
        <f>+D7/D8</f>
        <v>1.2815533980582525</v>
      </c>
    </row>
    <row r="8" spans="2:6" s="3" customFormat="1" ht="27" customHeight="1">
      <c r="B8" s="83" t="s">
        <v>82</v>
      </c>
      <c r="C8" s="88">
        <v>2690</v>
      </c>
      <c r="D8" s="89">
        <v>309</v>
      </c>
      <c r="E8" s="90">
        <v>1</v>
      </c>
      <c r="F8" s="91">
        <v>1</v>
      </c>
    </row>
    <row r="9" spans="2:6" ht="28.5" customHeight="1">
      <c r="B9" s="84" t="s">
        <v>112</v>
      </c>
      <c r="C9" s="53">
        <v>3349</v>
      </c>
      <c r="D9" s="92">
        <v>575</v>
      </c>
      <c r="E9" s="93">
        <f>C9/C8</f>
        <v>1.2449814126394052</v>
      </c>
      <c r="F9" s="94">
        <f>D9/D8</f>
        <v>1.86084142394822</v>
      </c>
    </row>
    <row r="10" spans="2:7" ht="10.5" customHeight="1">
      <c r="B10" s="129"/>
      <c r="C10" s="129"/>
      <c r="D10" s="129"/>
      <c r="E10" s="129"/>
      <c r="F10" s="129"/>
      <c r="G10" s="4"/>
    </row>
    <row r="11" spans="2:6" ht="34.5" customHeight="1">
      <c r="B11" s="130" t="s">
        <v>102</v>
      </c>
      <c r="C11" s="125" t="s">
        <v>113</v>
      </c>
      <c r="D11" s="125"/>
      <c r="E11" s="127" t="s">
        <v>114</v>
      </c>
      <c r="F11" s="126" t="s">
        <v>115</v>
      </c>
    </row>
    <row r="12" spans="2:6" ht="30.75" customHeight="1">
      <c r="B12" s="130"/>
      <c r="C12" s="77" t="s">
        <v>1</v>
      </c>
      <c r="D12" s="78" t="s">
        <v>105</v>
      </c>
      <c r="E12" s="128"/>
      <c r="F12" s="127"/>
    </row>
    <row r="13" spans="2:8" ht="18">
      <c r="B13" s="33" t="s">
        <v>2</v>
      </c>
      <c r="C13" s="102">
        <v>145</v>
      </c>
      <c r="D13" s="102">
        <v>21</v>
      </c>
      <c r="E13" s="100">
        <v>200</v>
      </c>
      <c r="F13" s="103">
        <v>74</v>
      </c>
      <c r="G13" s="5"/>
      <c r="H13" s="6"/>
    </row>
    <row r="14" spans="2:8" ht="18">
      <c r="B14" s="33" t="s">
        <v>3</v>
      </c>
      <c r="C14" s="102">
        <v>173</v>
      </c>
      <c r="D14" s="102">
        <v>39</v>
      </c>
      <c r="E14" s="100">
        <v>39</v>
      </c>
      <c r="F14" s="103">
        <v>101</v>
      </c>
      <c r="H14" s="6"/>
    </row>
    <row r="15" spans="2:8" ht="18">
      <c r="B15" s="33" t="s">
        <v>4</v>
      </c>
      <c r="C15" s="102">
        <v>119</v>
      </c>
      <c r="D15" s="102">
        <v>24</v>
      </c>
      <c r="E15" s="100">
        <v>357</v>
      </c>
      <c r="F15" s="103">
        <v>43</v>
      </c>
      <c r="H15" s="6"/>
    </row>
    <row r="16" spans="2:8" ht="18">
      <c r="B16" s="33" t="s">
        <v>5</v>
      </c>
      <c r="C16" s="102">
        <v>337</v>
      </c>
      <c r="D16" s="102">
        <v>47</v>
      </c>
      <c r="E16" s="100">
        <v>118</v>
      </c>
      <c r="F16" s="103">
        <v>126</v>
      </c>
      <c r="H16" s="6"/>
    </row>
    <row r="17" spans="2:8" ht="18">
      <c r="B17" s="33" t="s">
        <v>6</v>
      </c>
      <c r="C17" s="102">
        <v>377</v>
      </c>
      <c r="D17" s="102">
        <v>52</v>
      </c>
      <c r="E17" s="100">
        <v>39</v>
      </c>
      <c r="F17" s="103">
        <v>108</v>
      </c>
      <c r="H17" s="6"/>
    </row>
    <row r="18" spans="2:8" ht="18">
      <c r="B18" s="33" t="s">
        <v>7</v>
      </c>
      <c r="C18" s="102">
        <v>149</v>
      </c>
      <c r="D18" s="102">
        <v>25</v>
      </c>
      <c r="E18" s="100">
        <v>123</v>
      </c>
      <c r="F18" s="103">
        <v>66</v>
      </c>
      <c r="H18" s="6"/>
    </row>
    <row r="19" spans="2:8" ht="18">
      <c r="B19" s="33" t="s">
        <v>8</v>
      </c>
      <c r="C19" s="102">
        <v>252</v>
      </c>
      <c r="D19" s="102">
        <v>43</v>
      </c>
      <c r="E19" s="100">
        <v>112</v>
      </c>
      <c r="F19" s="103">
        <v>109</v>
      </c>
      <c r="H19" s="6"/>
    </row>
    <row r="20" spans="2:8" ht="18">
      <c r="B20" s="33" t="s">
        <v>9</v>
      </c>
      <c r="C20" s="102">
        <v>191</v>
      </c>
      <c r="D20" s="102">
        <v>28</v>
      </c>
      <c r="E20" s="100">
        <v>312</v>
      </c>
      <c r="F20" s="103">
        <v>68</v>
      </c>
      <c r="H20" s="6"/>
    </row>
    <row r="21" spans="2:8" ht="18">
      <c r="B21" s="33" t="s">
        <v>10</v>
      </c>
      <c r="C21" s="102">
        <v>157</v>
      </c>
      <c r="D21" s="102">
        <v>27</v>
      </c>
      <c r="E21" s="100">
        <v>762</v>
      </c>
      <c r="F21" s="103">
        <v>58</v>
      </c>
      <c r="H21" s="6"/>
    </row>
    <row r="22" spans="2:8" ht="33" customHeight="1">
      <c r="B22" s="48" t="s">
        <v>20</v>
      </c>
      <c r="C22" s="104">
        <f>SUM(C13:C21)</f>
        <v>1900</v>
      </c>
      <c r="D22" s="104">
        <f>SUM(D13:D21)</f>
        <v>306</v>
      </c>
      <c r="E22" s="49">
        <f>SUM(E13:E21)</f>
        <v>2062</v>
      </c>
      <c r="F22" s="49">
        <f>SUM(F13:F21)</f>
        <v>753</v>
      </c>
      <c r="G22" s="7"/>
      <c r="H22" s="7"/>
    </row>
    <row r="23" spans="2:8" ht="33" customHeight="1">
      <c r="B23" s="50" t="s">
        <v>11</v>
      </c>
      <c r="C23" s="105">
        <v>1449</v>
      </c>
      <c r="D23" s="101">
        <v>269</v>
      </c>
      <c r="E23" s="51">
        <v>1727</v>
      </c>
      <c r="F23" s="51">
        <v>841</v>
      </c>
      <c r="G23" s="7"/>
      <c r="H23" s="7"/>
    </row>
    <row r="24" spans="2:8" ht="36" customHeight="1">
      <c r="B24" s="52" t="s">
        <v>77</v>
      </c>
      <c r="C24" s="106">
        <f>C22+C23</f>
        <v>3349</v>
      </c>
      <c r="D24" s="106">
        <f>D22+D23</f>
        <v>575</v>
      </c>
      <c r="E24" s="53">
        <f>E22+E23</f>
        <v>3789</v>
      </c>
      <c r="F24" s="53">
        <f>F22+F23</f>
        <v>1594</v>
      </c>
      <c r="G24" s="7"/>
      <c r="H24" s="7"/>
    </row>
    <row r="25" spans="2:6" ht="4.5" customHeight="1">
      <c r="B25" s="8"/>
      <c r="C25" s="8"/>
      <c r="D25" s="8"/>
      <c r="E25" s="9"/>
      <c r="F25" s="9"/>
    </row>
    <row r="26" spans="2:6" ht="15.75">
      <c r="B26" s="118" t="s">
        <v>116</v>
      </c>
      <c r="C26" s="118"/>
      <c r="D26" s="118"/>
      <c r="E26" s="118"/>
      <c r="F26" s="118"/>
    </row>
    <row r="27" spans="2:6" ht="4.5" customHeight="1">
      <c r="B27" s="119"/>
      <c r="C27" s="119"/>
      <c r="D27" s="119"/>
      <c r="E27" s="119"/>
      <c r="F27" s="119"/>
    </row>
    <row r="28" spans="2:6" ht="29.25" customHeight="1">
      <c r="B28" s="120" t="s">
        <v>78</v>
      </c>
      <c r="C28" s="121"/>
      <c r="D28" s="91">
        <v>0.061</v>
      </c>
      <c r="E28" s="95"/>
      <c r="F28" s="96"/>
    </row>
    <row r="29" spans="2:6" ht="23.25" customHeight="1">
      <c r="B29" s="120" t="s">
        <v>48</v>
      </c>
      <c r="C29" s="121"/>
      <c r="D29" s="91">
        <v>0.055</v>
      </c>
      <c r="E29" s="95"/>
      <c r="F29" s="96"/>
    </row>
    <row r="30" spans="2:6" ht="22.5" customHeight="1">
      <c r="B30" s="122" t="s">
        <v>47</v>
      </c>
      <c r="C30" s="123"/>
      <c r="D30" s="55">
        <v>0.093</v>
      </c>
      <c r="E30" s="95"/>
      <c r="F30" s="96"/>
    </row>
    <row r="31" spans="2:6" ht="23.25" customHeight="1">
      <c r="B31" s="116" t="s">
        <v>11</v>
      </c>
      <c r="C31" s="117"/>
      <c r="D31" s="58">
        <v>0.042</v>
      </c>
      <c r="E31" s="95"/>
      <c r="F31" s="96"/>
    </row>
    <row r="32" spans="2:6" ht="16.5">
      <c r="B32" s="31"/>
      <c r="C32" s="31"/>
      <c r="D32" s="31"/>
      <c r="E32" s="31"/>
      <c r="F32" s="31"/>
    </row>
    <row r="33" spans="2:6" ht="12.75">
      <c r="B33" s="1"/>
      <c r="C33" s="1"/>
      <c r="D33" s="1"/>
      <c r="E33" s="1"/>
      <c r="F33" s="1"/>
    </row>
  </sheetData>
  <sheetProtection/>
  <mergeCells count="15">
    <mergeCell ref="B3:F3"/>
    <mergeCell ref="B5:B6"/>
    <mergeCell ref="C5:D5"/>
    <mergeCell ref="E5:F5"/>
    <mergeCell ref="C11:D11"/>
    <mergeCell ref="F11:F12"/>
    <mergeCell ref="E11:E12"/>
    <mergeCell ref="B10:F10"/>
    <mergeCell ref="B11:B12"/>
    <mergeCell ref="B31:C31"/>
    <mergeCell ref="B26:F26"/>
    <mergeCell ref="B27:F27"/>
    <mergeCell ref="B28:C28"/>
    <mergeCell ref="B29:C29"/>
    <mergeCell ref="B30:C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="90" zoomScaleNormal="90" zoomScalePageLayoutView="0" workbookViewId="0" topLeftCell="A1">
      <selection activeCell="B3" sqref="B3:E3"/>
    </sheetView>
  </sheetViews>
  <sheetFormatPr defaultColWidth="9.00390625" defaultRowHeight="12.75"/>
  <cols>
    <col min="1" max="1" width="27.375" style="0" customWidth="1"/>
    <col min="2" max="2" width="9.375" style="0" customWidth="1"/>
    <col min="3" max="3" width="7.75390625" style="0" customWidth="1"/>
    <col min="4" max="4" width="8.375" style="0" customWidth="1"/>
    <col min="5" max="5" width="11.625" style="0" customWidth="1"/>
    <col min="6" max="6" width="9.00390625" style="0" customWidth="1"/>
    <col min="7" max="7" width="7.75390625" style="0" customWidth="1"/>
    <col min="8" max="8" width="9.25390625" style="0" customWidth="1"/>
    <col min="9" max="9" width="8.00390625" style="0" customWidth="1"/>
    <col min="10" max="10" width="10.375" style="0" customWidth="1"/>
    <col min="11" max="11" width="12.00390625" style="0" customWidth="1"/>
    <col min="12" max="12" width="14.00390625" style="0" customWidth="1"/>
    <col min="13" max="13" width="8.75390625" style="0" customWidth="1"/>
    <col min="14" max="14" width="7.375" style="0" customWidth="1"/>
  </cols>
  <sheetData>
    <row r="1" ht="15.75">
      <c r="M1" s="21" t="s">
        <v>57</v>
      </c>
    </row>
    <row r="2" spans="1:13" ht="28.5" customHeight="1">
      <c r="A2" s="138" t="s">
        <v>101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33.75" customHeight="1">
      <c r="A3" s="130" t="s">
        <v>102</v>
      </c>
      <c r="B3" s="125" t="s">
        <v>118</v>
      </c>
      <c r="C3" s="125"/>
      <c r="D3" s="125"/>
      <c r="E3" s="125"/>
      <c r="F3" s="131" t="s">
        <v>64</v>
      </c>
      <c r="G3" s="132"/>
      <c r="H3" s="132"/>
      <c r="I3" s="132"/>
      <c r="J3" s="132"/>
      <c r="K3" s="132"/>
      <c r="L3" s="132"/>
      <c r="M3" s="133"/>
    </row>
    <row r="4" spans="1:13" ht="12" customHeight="1">
      <c r="A4" s="130"/>
      <c r="B4" s="127" t="s">
        <v>1</v>
      </c>
      <c r="C4" s="127" t="s">
        <v>107</v>
      </c>
      <c r="D4" s="127"/>
      <c r="E4" s="127"/>
      <c r="F4" s="134"/>
      <c r="G4" s="135"/>
      <c r="H4" s="135"/>
      <c r="I4" s="135"/>
      <c r="J4" s="135"/>
      <c r="K4" s="135"/>
      <c r="L4" s="135"/>
      <c r="M4" s="136"/>
    </row>
    <row r="5" spans="1:14" ht="62.25" customHeight="1">
      <c r="A5" s="130"/>
      <c r="B5" s="127"/>
      <c r="C5" s="99" t="s">
        <v>49</v>
      </c>
      <c r="D5" s="67" t="s">
        <v>50</v>
      </c>
      <c r="E5" s="67" t="s">
        <v>72</v>
      </c>
      <c r="F5" s="67" t="s">
        <v>58</v>
      </c>
      <c r="G5" s="67" t="s">
        <v>59</v>
      </c>
      <c r="H5" s="67" t="s">
        <v>51</v>
      </c>
      <c r="I5" s="67" t="s">
        <v>52</v>
      </c>
      <c r="J5" s="67" t="s">
        <v>53</v>
      </c>
      <c r="K5" s="67" t="s">
        <v>54</v>
      </c>
      <c r="L5" s="67" t="s">
        <v>55</v>
      </c>
      <c r="M5" s="67" t="s">
        <v>56</v>
      </c>
      <c r="N5" s="10"/>
    </row>
    <row r="6" spans="1:14" ht="17.25" customHeight="1">
      <c r="A6" s="33" t="s">
        <v>2</v>
      </c>
      <c r="B6" s="33">
        <v>145</v>
      </c>
      <c r="C6" s="33">
        <v>70</v>
      </c>
      <c r="D6" s="33">
        <v>21</v>
      </c>
      <c r="E6" s="33">
        <v>132</v>
      </c>
      <c r="F6" s="33">
        <v>24</v>
      </c>
      <c r="G6" s="33">
        <v>9</v>
      </c>
      <c r="H6" s="33">
        <v>89</v>
      </c>
      <c r="I6" s="33">
        <v>48</v>
      </c>
      <c r="J6" s="33">
        <v>12</v>
      </c>
      <c r="K6" s="33">
        <v>27</v>
      </c>
      <c r="L6" s="33">
        <v>1</v>
      </c>
      <c r="M6" s="33">
        <v>10</v>
      </c>
      <c r="N6" s="4"/>
    </row>
    <row r="7" spans="1:14" ht="17.25" customHeight="1">
      <c r="A7" s="33" t="s">
        <v>3</v>
      </c>
      <c r="B7" s="33">
        <v>173</v>
      </c>
      <c r="C7" s="33">
        <v>78</v>
      </c>
      <c r="D7" s="33">
        <v>39</v>
      </c>
      <c r="E7" s="33">
        <v>137</v>
      </c>
      <c r="F7" s="33">
        <v>45</v>
      </c>
      <c r="G7" s="33">
        <v>22</v>
      </c>
      <c r="H7" s="33">
        <v>76</v>
      </c>
      <c r="I7" s="33">
        <v>49</v>
      </c>
      <c r="J7" s="33">
        <v>22</v>
      </c>
      <c r="K7" s="34">
        <v>28</v>
      </c>
      <c r="L7" s="33">
        <v>0</v>
      </c>
      <c r="M7" s="33">
        <v>8</v>
      </c>
      <c r="N7" s="4"/>
    </row>
    <row r="8" spans="1:14" ht="17.25" customHeight="1">
      <c r="A8" s="33" t="s">
        <v>4</v>
      </c>
      <c r="B8" s="33">
        <v>119</v>
      </c>
      <c r="C8" s="33">
        <v>57</v>
      </c>
      <c r="D8" s="33">
        <v>24</v>
      </c>
      <c r="E8" s="33">
        <v>101</v>
      </c>
      <c r="F8" s="33">
        <v>23</v>
      </c>
      <c r="G8" s="33">
        <v>14</v>
      </c>
      <c r="H8" s="33">
        <v>56</v>
      </c>
      <c r="I8" s="33">
        <v>47</v>
      </c>
      <c r="J8" s="33">
        <v>8</v>
      </c>
      <c r="K8" s="34">
        <v>20</v>
      </c>
      <c r="L8" s="33">
        <v>0</v>
      </c>
      <c r="M8" s="33">
        <v>7</v>
      </c>
      <c r="N8" s="4"/>
    </row>
    <row r="9" spans="1:14" ht="17.25" customHeight="1">
      <c r="A9" s="33" t="s">
        <v>5</v>
      </c>
      <c r="B9" s="33">
        <v>337</v>
      </c>
      <c r="C9" s="33">
        <v>175</v>
      </c>
      <c r="D9" s="33">
        <v>47</v>
      </c>
      <c r="E9" s="33">
        <v>290</v>
      </c>
      <c r="F9" s="33">
        <v>51</v>
      </c>
      <c r="G9" s="33">
        <v>26</v>
      </c>
      <c r="H9" s="33">
        <v>194</v>
      </c>
      <c r="I9" s="33">
        <v>103</v>
      </c>
      <c r="J9" s="33">
        <v>88</v>
      </c>
      <c r="K9" s="34">
        <v>63</v>
      </c>
      <c r="L9" s="33">
        <v>0</v>
      </c>
      <c r="M9" s="33">
        <v>16</v>
      </c>
      <c r="N9" s="20"/>
    </row>
    <row r="10" spans="1:14" ht="17.25" customHeight="1">
      <c r="A10" s="33" t="s">
        <v>6</v>
      </c>
      <c r="B10" s="33">
        <v>377</v>
      </c>
      <c r="C10" s="33">
        <v>191</v>
      </c>
      <c r="D10" s="33">
        <v>52</v>
      </c>
      <c r="E10" s="33">
        <v>320</v>
      </c>
      <c r="F10" s="33">
        <v>66</v>
      </c>
      <c r="G10" s="33">
        <v>39</v>
      </c>
      <c r="H10" s="33">
        <v>219</v>
      </c>
      <c r="I10" s="33">
        <v>118</v>
      </c>
      <c r="J10" s="33">
        <v>87</v>
      </c>
      <c r="K10" s="34">
        <v>64</v>
      </c>
      <c r="L10" s="33">
        <v>0</v>
      </c>
      <c r="M10" s="33">
        <v>17</v>
      </c>
      <c r="N10" s="4"/>
    </row>
    <row r="11" spans="1:14" ht="17.25" customHeight="1">
      <c r="A11" s="33" t="s">
        <v>7</v>
      </c>
      <c r="B11" s="33">
        <v>149</v>
      </c>
      <c r="C11" s="33">
        <v>83</v>
      </c>
      <c r="D11" s="33">
        <v>25</v>
      </c>
      <c r="E11" s="33">
        <v>123</v>
      </c>
      <c r="F11" s="33">
        <v>25</v>
      </c>
      <c r="G11" s="33">
        <v>13</v>
      </c>
      <c r="H11" s="33">
        <v>78</v>
      </c>
      <c r="I11" s="33">
        <v>46</v>
      </c>
      <c r="J11" s="33">
        <v>16</v>
      </c>
      <c r="K11" s="34">
        <v>25</v>
      </c>
      <c r="L11" s="33">
        <v>1</v>
      </c>
      <c r="M11" s="33">
        <v>11</v>
      </c>
      <c r="N11" s="11"/>
    </row>
    <row r="12" spans="1:14" ht="17.25" customHeight="1">
      <c r="A12" s="33" t="s">
        <v>8</v>
      </c>
      <c r="B12" s="33">
        <v>252</v>
      </c>
      <c r="C12" s="33">
        <v>124</v>
      </c>
      <c r="D12" s="33">
        <v>43</v>
      </c>
      <c r="E12" s="33">
        <v>204</v>
      </c>
      <c r="F12" s="33">
        <v>44</v>
      </c>
      <c r="G12" s="33">
        <v>21</v>
      </c>
      <c r="H12" s="33">
        <v>130</v>
      </c>
      <c r="I12" s="33">
        <v>78</v>
      </c>
      <c r="J12" s="33">
        <v>52</v>
      </c>
      <c r="K12" s="33">
        <v>33</v>
      </c>
      <c r="L12" s="34">
        <v>1</v>
      </c>
      <c r="M12" s="33">
        <v>12</v>
      </c>
      <c r="N12" s="4"/>
    </row>
    <row r="13" spans="1:14" ht="17.25" customHeight="1">
      <c r="A13" s="33" t="s">
        <v>9</v>
      </c>
      <c r="B13" s="33">
        <v>191</v>
      </c>
      <c r="C13" s="33">
        <v>92</v>
      </c>
      <c r="D13" s="33">
        <v>28</v>
      </c>
      <c r="E13" s="33">
        <v>156</v>
      </c>
      <c r="F13" s="33">
        <v>49</v>
      </c>
      <c r="G13" s="33">
        <v>21</v>
      </c>
      <c r="H13" s="33">
        <v>98</v>
      </c>
      <c r="I13" s="33">
        <v>59</v>
      </c>
      <c r="J13" s="33">
        <v>36</v>
      </c>
      <c r="K13" s="34">
        <v>33</v>
      </c>
      <c r="L13" s="33">
        <v>1</v>
      </c>
      <c r="M13" s="33">
        <v>1</v>
      </c>
      <c r="N13" s="20"/>
    </row>
    <row r="14" spans="1:14" ht="17.25" customHeight="1">
      <c r="A14" s="33" t="s">
        <v>10</v>
      </c>
      <c r="B14" s="33">
        <v>157</v>
      </c>
      <c r="C14" s="33">
        <v>70</v>
      </c>
      <c r="D14" s="33">
        <v>27</v>
      </c>
      <c r="E14" s="33">
        <v>126</v>
      </c>
      <c r="F14" s="33">
        <v>24</v>
      </c>
      <c r="G14" s="33">
        <v>10</v>
      </c>
      <c r="H14" s="33">
        <v>70</v>
      </c>
      <c r="I14" s="33">
        <v>53</v>
      </c>
      <c r="J14" s="33">
        <v>23</v>
      </c>
      <c r="K14" s="34">
        <v>20</v>
      </c>
      <c r="L14" s="33">
        <v>0</v>
      </c>
      <c r="M14" s="33">
        <v>8</v>
      </c>
      <c r="N14" s="20"/>
    </row>
    <row r="15" spans="1:14" ht="24" customHeight="1">
      <c r="A15" s="48" t="s">
        <v>47</v>
      </c>
      <c r="B15" s="49">
        <f aca="true" t="shared" si="0" ref="B15:M15">SUM(B6:B14)</f>
        <v>1900</v>
      </c>
      <c r="C15" s="49">
        <f t="shared" si="0"/>
        <v>940</v>
      </c>
      <c r="D15" s="49">
        <f t="shared" si="0"/>
        <v>306</v>
      </c>
      <c r="E15" s="49">
        <f t="shared" si="0"/>
        <v>1589</v>
      </c>
      <c r="F15" s="49">
        <f t="shared" si="0"/>
        <v>351</v>
      </c>
      <c r="G15" s="49">
        <f t="shared" si="0"/>
        <v>175</v>
      </c>
      <c r="H15" s="49">
        <f t="shared" si="0"/>
        <v>1010</v>
      </c>
      <c r="I15" s="49">
        <f t="shared" si="0"/>
        <v>601</v>
      </c>
      <c r="J15" s="49">
        <f t="shared" si="0"/>
        <v>344</v>
      </c>
      <c r="K15" s="49">
        <f t="shared" si="0"/>
        <v>313</v>
      </c>
      <c r="L15" s="49">
        <f t="shared" si="0"/>
        <v>4</v>
      </c>
      <c r="M15" s="49">
        <f t="shared" si="0"/>
        <v>90</v>
      </c>
      <c r="N15" s="4"/>
    </row>
    <row r="16" spans="1:13" s="112" customFormat="1" ht="21" customHeight="1">
      <c r="A16" s="140" t="s">
        <v>110</v>
      </c>
      <c r="B16" s="141"/>
      <c r="C16" s="111">
        <f>C15/B15</f>
        <v>0.49473684210526314</v>
      </c>
      <c r="D16" s="111">
        <f>D15/B15</f>
        <v>0.16105263157894736</v>
      </c>
      <c r="E16" s="111">
        <f>E15/B15</f>
        <v>0.8363157894736842</v>
      </c>
      <c r="F16" s="111">
        <f>F15/B15</f>
        <v>0.18473684210526317</v>
      </c>
      <c r="G16" s="111">
        <f>G15/B15</f>
        <v>0.09210526315789473</v>
      </c>
      <c r="H16" s="111">
        <f>H15/B15</f>
        <v>0.531578947368421</v>
      </c>
      <c r="I16" s="111">
        <f>I15/B15</f>
        <v>0.3163157894736842</v>
      </c>
      <c r="J16" s="111">
        <f>J15/B15</f>
        <v>0.18105263157894738</v>
      </c>
      <c r="K16" s="111">
        <f>K15/B15</f>
        <v>0.16473684210526315</v>
      </c>
      <c r="L16" s="111">
        <f>L15/B15</f>
        <v>0.002105263157894737</v>
      </c>
      <c r="M16" s="111">
        <f>M15/B15</f>
        <v>0.04736842105263158</v>
      </c>
    </row>
    <row r="17" spans="1:14" ht="24" customHeight="1">
      <c r="A17" s="50" t="s">
        <v>12</v>
      </c>
      <c r="B17" s="51">
        <v>1449</v>
      </c>
      <c r="C17" s="51">
        <v>747</v>
      </c>
      <c r="D17" s="51">
        <v>269</v>
      </c>
      <c r="E17" s="51">
        <v>1114</v>
      </c>
      <c r="F17" s="51">
        <v>314</v>
      </c>
      <c r="G17" s="51">
        <v>124</v>
      </c>
      <c r="H17" s="51">
        <v>518</v>
      </c>
      <c r="I17" s="51">
        <v>418</v>
      </c>
      <c r="J17" s="51">
        <v>154</v>
      </c>
      <c r="K17" s="51">
        <v>266</v>
      </c>
      <c r="L17" s="51">
        <v>7</v>
      </c>
      <c r="M17" s="51">
        <v>136</v>
      </c>
      <c r="N17" s="4"/>
    </row>
    <row r="18" spans="1:14" s="112" customFormat="1" ht="24" customHeight="1">
      <c r="A18" s="140" t="s">
        <v>111</v>
      </c>
      <c r="B18" s="141"/>
      <c r="C18" s="113">
        <f>C17/B17</f>
        <v>0.515527950310559</v>
      </c>
      <c r="D18" s="113">
        <f>D17/B17</f>
        <v>0.18564527260179434</v>
      </c>
      <c r="E18" s="113">
        <f>E17/B17</f>
        <v>0.7688060731538993</v>
      </c>
      <c r="F18" s="113">
        <f>F17/B17</f>
        <v>0.21670117322291235</v>
      </c>
      <c r="G18" s="113">
        <f>G17/B17</f>
        <v>0.08557625948930296</v>
      </c>
      <c r="H18" s="113">
        <f>H17/B17</f>
        <v>0.357487922705314</v>
      </c>
      <c r="I18" s="113">
        <f>I17/B17</f>
        <v>0.28847481021394067</v>
      </c>
      <c r="J18" s="113">
        <f>J17/B17</f>
        <v>0.10628019323671498</v>
      </c>
      <c r="K18" s="113">
        <f>K17/B17</f>
        <v>0.18357487922705315</v>
      </c>
      <c r="L18" s="113">
        <f>L17/B17</f>
        <v>0.004830917874396135</v>
      </c>
      <c r="M18" s="113">
        <f>M17/B17</f>
        <v>0.09385783298826778</v>
      </c>
      <c r="N18" s="114"/>
    </row>
    <row r="19" spans="1:14" ht="33" customHeight="1">
      <c r="A19" s="52" t="s">
        <v>108</v>
      </c>
      <c r="B19" s="53">
        <f aca="true" t="shared" si="1" ref="B19:M19">B15+B17</f>
        <v>3349</v>
      </c>
      <c r="C19" s="53">
        <f t="shared" si="1"/>
        <v>1687</v>
      </c>
      <c r="D19" s="53">
        <f t="shared" si="1"/>
        <v>575</v>
      </c>
      <c r="E19" s="53">
        <f t="shared" si="1"/>
        <v>2703</v>
      </c>
      <c r="F19" s="53">
        <f t="shared" si="1"/>
        <v>665</v>
      </c>
      <c r="G19" s="53">
        <f t="shared" si="1"/>
        <v>299</v>
      </c>
      <c r="H19" s="53">
        <f t="shared" si="1"/>
        <v>1528</v>
      </c>
      <c r="I19" s="53">
        <f t="shared" si="1"/>
        <v>1019</v>
      </c>
      <c r="J19" s="53">
        <f t="shared" si="1"/>
        <v>498</v>
      </c>
      <c r="K19" s="53">
        <f t="shared" si="1"/>
        <v>579</v>
      </c>
      <c r="L19" s="53">
        <f t="shared" si="1"/>
        <v>11</v>
      </c>
      <c r="M19" s="53">
        <f t="shared" si="1"/>
        <v>226</v>
      </c>
      <c r="N19" s="4"/>
    </row>
    <row r="20" spans="1:14" s="112" customFormat="1" ht="28.5" customHeight="1">
      <c r="A20" s="142" t="s">
        <v>109</v>
      </c>
      <c r="B20" s="143"/>
      <c r="C20" s="115">
        <f>C19/B19</f>
        <v>0.5037324574499851</v>
      </c>
      <c r="D20" s="115">
        <f>D19/B19</f>
        <v>0.17169304269931324</v>
      </c>
      <c r="E20" s="115">
        <f>E19/B19</f>
        <v>0.8071065989847716</v>
      </c>
      <c r="F20" s="115">
        <f>F19/B19</f>
        <v>0.19856673633920574</v>
      </c>
      <c r="G20" s="115">
        <f>G19/B19</f>
        <v>0.08928038220364287</v>
      </c>
      <c r="H20" s="115">
        <f>H19/B19</f>
        <v>0.456255598686175</v>
      </c>
      <c r="I20" s="115">
        <f>I19/B19</f>
        <v>0.3042699313227829</v>
      </c>
      <c r="J20" s="115">
        <f>J19/B19</f>
        <v>0.1487011048074052</v>
      </c>
      <c r="K20" s="115">
        <f>K19/B19</f>
        <v>0.17288742908330845</v>
      </c>
      <c r="L20" s="115">
        <f>L19/B19</f>
        <v>0.0032845625559868616</v>
      </c>
      <c r="M20" s="115">
        <f>M19/B19</f>
        <v>0.06748283069573006</v>
      </c>
      <c r="N20" s="114"/>
    </row>
    <row r="21" spans="1:12" ht="16.5" customHeight="1">
      <c r="A21" s="139" t="s">
        <v>65</v>
      </c>
      <c r="B21" s="139"/>
      <c r="C21" s="139"/>
      <c r="D21" s="139"/>
      <c r="E21" s="12"/>
      <c r="F21" s="12"/>
      <c r="G21" s="12"/>
      <c r="H21" s="12"/>
      <c r="I21" s="12"/>
      <c r="J21" s="12"/>
      <c r="K21" s="12"/>
      <c r="L21" s="12"/>
    </row>
    <row r="22" spans="1:11" ht="18">
      <c r="A22" s="137"/>
      <c r="B22" s="137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2:10" ht="15">
      <c r="B25" s="15"/>
      <c r="C25" s="15"/>
      <c r="D25" s="15"/>
      <c r="E25" s="15"/>
      <c r="F25" s="15"/>
      <c r="G25" s="15"/>
      <c r="H25" s="15"/>
      <c r="I25" s="15" t="s">
        <v>117</v>
      </c>
      <c r="J25" s="15"/>
    </row>
  </sheetData>
  <sheetProtection/>
  <mergeCells count="11">
    <mergeCell ref="A20:B20"/>
    <mergeCell ref="F3:M4"/>
    <mergeCell ref="C4:E4"/>
    <mergeCell ref="A22:B22"/>
    <mergeCell ref="A2:M2"/>
    <mergeCell ref="A3:A5"/>
    <mergeCell ref="B3:E3"/>
    <mergeCell ref="A21:D21"/>
    <mergeCell ref="B4:B5"/>
    <mergeCell ref="A16:B16"/>
    <mergeCell ref="A18:B18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pane xSplit="2" ySplit="6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L18" sqref="L18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26" t="s">
        <v>17</v>
      </c>
      <c r="I1" s="24"/>
      <c r="J1" s="24"/>
    </row>
    <row r="2" spans="2:8" ht="3" customHeight="1">
      <c r="B2" s="1"/>
      <c r="C2" s="1"/>
      <c r="D2" s="1"/>
      <c r="E2" s="1"/>
      <c r="F2" s="1"/>
      <c r="G2" s="1"/>
      <c r="H2" s="17"/>
    </row>
    <row r="3" spans="2:8" ht="19.5">
      <c r="B3" s="144" t="s">
        <v>73</v>
      </c>
      <c r="C3" s="144"/>
      <c r="D3" s="144"/>
      <c r="E3" s="144"/>
      <c r="F3" s="144"/>
      <c r="G3" s="144"/>
      <c r="H3" s="144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30" t="s">
        <v>102</v>
      </c>
      <c r="C5" s="125" t="s">
        <v>104</v>
      </c>
      <c r="D5" s="125"/>
      <c r="E5" s="125" t="s">
        <v>119</v>
      </c>
      <c r="F5" s="125"/>
      <c r="G5" s="145" t="s">
        <v>83</v>
      </c>
      <c r="H5" s="146"/>
      <c r="I5" s="18"/>
      <c r="J5" s="18"/>
    </row>
    <row r="6" spans="2:9" ht="31.5" customHeight="1">
      <c r="B6" s="130"/>
      <c r="C6" s="68" t="s">
        <v>1</v>
      </c>
      <c r="D6" s="68" t="s">
        <v>13</v>
      </c>
      <c r="E6" s="68" t="s">
        <v>1</v>
      </c>
      <c r="F6" s="68" t="s">
        <v>13</v>
      </c>
      <c r="G6" s="68" t="s">
        <v>14</v>
      </c>
      <c r="H6" s="68" t="s">
        <v>15</v>
      </c>
      <c r="I6" s="19"/>
    </row>
    <row r="7" spans="2:8" ht="21" customHeight="1">
      <c r="B7" s="33" t="s">
        <v>2</v>
      </c>
      <c r="C7" s="33">
        <v>139</v>
      </c>
      <c r="D7" s="33">
        <v>11</v>
      </c>
      <c r="E7" s="33">
        <v>145</v>
      </c>
      <c r="F7" s="33">
        <v>21</v>
      </c>
      <c r="G7" s="35">
        <f aca="true" t="shared" si="0" ref="G7:H16">E7/C7</f>
        <v>1.0431654676258992</v>
      </c>
      <c r="H7" s="35">
        <f t="shared" si="0"/>
        <v>1.9090909090909092</v>
      </c>
    </row>
    <row r="8" spans="2:8" ht="21" customHeight="1">
      <c r="B8" s="33" t="s">
        <v>3</v>
      </c>
      <c r="C8" s="33">
        <v>145</v>
      </c>
      <c r="D8" s="33">
        <v>14</v>
      </c>
      <c r="E8" s="33">
        <v>173</v>
      </c>
      <c r="F8" s="33">
        <v>39</v>
      </c>
      <c r="G8" s="35">
        <f t="shared" si="0"/>
        <v>1.193103448275862</v>
      </c>
      <c r="H8" s="35">
        <f t="shared" si="0"/>
        <v>2.7857142857142856</v>
      </c>
    </row>
    <row r="9" spans="2:8" ht="21" customHeight="1">
      <c r="B9" s="33" t="s">
        <v>4</v>
      </c>
      <c r="C9" s="33">
        <v>99</v>
      </c>
      <c r="D9" s="33">
        <v>7</v>
      </c>
      <c r="E9" s="33">
        <v>119</v>
      </c>
      <c r="F9" s="33">
        <v>24</v>
      </c>
      <c r="G9" s="35">
        <f t="shared" si="0"/>
        <v>1.202020202020202</v>
      </c>
      <c r="H9" s="35">
        <f t="shared" si="0"/>
        <v>3.4285714285714284</v>
      </c>
    </row>
    <row r="10" spans="2:8" ht="21" customHeight="1">
      <c r="B10" s="33" t="s">
        <v>5</v>
      </c>
      <c r="C10" s="33">
        <v>290</v>
      </c>
      <c r="D10" s="33">
        <v>38</v>
      </c>
      <c r="E10" s="33">
        <v>337</v>
      </c>
      <c r="F10" s="33">
        <v>47</v>
      </c>
      <c r="G10" s="35">
        <f t="shared" si="0"/>
        <v>1.1620689655172414</v>
      </c>
      <c r="H10" s="35">
        <f t="shared" si="0"/>
        <v>1.236842105263158</v>
      </c>
    </row>
    <row r="11" spans="2:8" ht="21" customHeight="1">
      <c r="B11" s="33" t="s">
        <v>6</v>
      </c>
      <c r="C11" s="33">
        <v>313</v>
      </c>
      <c r="D11" s="33">
        <v>29</v>
      </c>
      <c r="E11" s="33">
        <v>377</v>
      </c>
      <c r="F11" s="33">
        <v>52</v>
      </c>
      <c r="G11" s="35">
        <f t="shared" si="0"/>
        <v>1.2044728434504792</v>
      </c>
      <c r="H11" s="35">
        <f t="shared" si="0"/>
        <v>1.793103448275862</v>
      </c>
    </row>
    <row r="12" spans="2:8" ht="21" customHeight="1">
      <c r="B12" s="33" t="s">
        <v>7</v>
      </c>
      <c r="C12" s="33">
        <v>126</v>
      </c>
      <c r="D12" s="33">
        <v>14</v>
      </c>
      <c r="E12" s="33">
        <v>149</v>
      </c>
      <c r="F12" s="33">
        <v>25</v>
      </c>
      <c r="G12" s="35">
        <f t="shared" si="0"/>
        <v>1.1825396825396826</v>
      </c>
      <c r="H12" s="35">
        <f t="shared" si="0"/>
        <v>1.7857142857142858</v>
      </c>
    </row>
    <row r="13" spans="2:8" ht="21" customHeight="1">
      <c r="B13" s="33" t="s">
        <v>8</v>
      </c>
      <c r="C13" s="33">
        <v>220</v>
      </c>
      <c r="D13" s="33">
        <v>18</v>
      </c>
      <c r="E13" s="33">
        <v>252</v>
      </c>
      <c r="F13" s="33">
        <v>43</v>
      </c>
      <c r="G13" s="35">
        <f t="shared" si="0"/>
        <v>1.1454545454545455</v>
      </c>
      <c r="H13" s="35">
        <f t="shared" si="0"/>
        <v>2.388888888888889</v>
      </c>
    </row>
    <row r="14" spans="2:8" ht="21" customHeight="1">
      <c r="B14" s="33" t="s">
        <v>9</v>
      </c>
      <c r="C14" s="33">
        <v>145</v>
      </c>
      <c r="D14" s="33">
        <v>7</v>
      </c>
      <c r="E14" s="33">
        <v>191</v>
      </c>
      <c r="F14" s="33">
        <v>28</v>
      </c>
      <c r="G14" s="35">
        <f t="shared" si="0"/>
        <v>1.3172413793103448</v>
      </c>
      <c r="H14" s="35">
        <f t="shared" si="0"/>
        <v>4</v>
      </c>
    </row>
    <row r="15" spans="2:8" ht="21" customHeight="1">
      <c r="B15" s="33" t="s">
        <v>10</v>
      </c>
      <c r="C15" s="33">
        <v>117</v>
      </c>
      <c r="D15" s="33">
        <v>7</v>
      </c>
      <c r="E15" s="33">
        <v>157</v>
      </c>
      <c r="F15" s="33">
        <v>27</v>
      </c>
      <c r="G15" s="35">
        <f t="shared" si="0"/>
        <v>1.3418803418803418</v>
      </c>
      <c r="H15" s="35">
        <f t="shared" si="0"/>
        <v>3.857142857142857</v>
      </c>
    </row>
    <row r="16" spans="2:8" ht="31.5" customHeight="1">
      <c r="B16" s="54" t="s">
        <v>20</v>
      </c>
      <c r="C16" s="49">
        <f>SUM(C7:C15)</f>
        <v>1594</v>
      </c>
      <c r="D16" s="49">
        <f>SUM(D7:D15)</f>
        <v>145</v>
      </c>
      <c r="E16" s="49">
        <f>SUM(E7:E15)</f>
        <v>1900</v>
      </c>
      <c r="F16" s="49">
        <f>SUM(F7:F15)</f>
        <v>306</v>
      </c>
      <c r="G16" s="55">
        <f t="shared" si="0"/>
        <v>1.191969887076537</v>
      </c>
      <c r="H16" s="55">
        <f t="shared" si="0"/>
        <v>2.110344827586207</v>
      </c>
    </row>
    <row r="17" spans="2:8" ht="31.5" customHeight="1">
      <c r="B17" s="56" t="s">
        <v>11</v>
      </c>
      <c r="C17" s="51">
        <v>1096</v>
      </c>
      <c r="D17" s="57">
        <v>164</v>
      </c>
      <c r="E17" s="51">
        <v>1449</v>
      </c>
      <c r="F17" s="57">
        <v>269</v>
      </c>
      <c r="G17" s="58">
        <f>E17/C17</f>
        <v>1.322080291970803</v>
      </c>
      <c r="H17" s="58">
        <f>F17/D17</f>
        <v>1.6402439024390243</v>
      </c>
    </row>
    <row r="18" spans="2:8" ht="33.75" customHeight="1">
      <c r="B18" s="52" t="s">
        <v>77</v>
      </c>
      <c r="C18" s="53">
        <f>C16+C17</f>
        <v>2690</v>
      </c>
      <c r="D18" s="53">
        <f>D16+D17</f>
        <v>309</v>
      </c>
      <c r="E18" s="53">
        <f>E16+E17</f>
        <v>3349</v>
      </c>
      <c r="F18" s="53">
        <f>F16+F17</f>
        <v>575</v>
      </c>
      <c r="G18" s="59">
        <f>E18/C18</f>
        <v>1.2449814126394052</v>
      </c>
      <c r="H18" s="59">
        <f>F18/D18</f>
        <v>1.86084142394822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75" zoomScaleNormal="75" zoomScalePageLayoutView="0" workbookViewId="0" topLeftCell="A1">
      <selection activeCell="M20" sqref="M20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1.625" style="0" customWidth="1"/>
    <col min="7" max="7" width="13.125" style="0" customWidth="1"/>
    <col min="8" max="8" width="13.875" style="0" customWidth="1"/>
    <col min="9" max="9" width="14.00390625" style="0" customWidth="1"/>
    <col min="10" max="10" width="16.87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47" t="s">
        <v>18</v>
      </c>
      <c r="J1" s="147"/>
      <c r="K1" s="147"/>
      <c r="L1" s="24"/>
    </row>
    <row r="2" spans="1:11" s="22" customFormat="1" ht="26.25" customHeight="1">
      <c r="A2" s="124" t="s">
        <v>84</v>
      </c>
      <c r="B2" s="124"/>
      <c r="C2" s="124"/>
      <c r="D2" s="124"/>
      <c r="E2" s="124"/>
      <c r="F2" s="148"/>
      <c r="G2" s="148"/>
      <c r="H2" s="148"/>
      <c r="I2" s="148"/>
      <c r="J2" s="148"/>
      <c r="K2" s="148"/>
    </row>
    <row r="3" spans="1:11" ht="21" customHeight="1">
      <c r="A3" s="149" t="s">
        <v>98</v>
      </c>
      <c r="B3" s="155" t="s">
        <v>96</v>
      </c>
      <c r="C3" s="156"/>
      <c r="D3" s="157"/>
      <c r="E3" s="125" t="s">
        <v>74</v>
      </c>
      <c r="F3" s="27"/>
      <c r="G3" s="149" t="s">
        <v>98</v>
      </c>
      <c r="H3" s="152" t="s">
        <v>97</v>
      </c>
      <c r="I3" s="153"/>
      <c r="J3" s="154"/>
      <c r="K3" s="125" t="s">
        <v>75</v>
      </c>
    </row>
    <row r="4" spans="1:11" ht="19.5" customHeight="1">
      <c r="A4" s="150"/>
      <c r="B4" s="130" t="s">
        <v>1</v>
      </c>
      <c r="C4" s="125" t="s">
        <v>70</v>
      </c>
      <c r="D4" s="125"/>
      <c r="E4" s="125"/>
      <c r="F4" s="27"/>
      <c r="G4" s="150"/>
      <c r="H4" s="130" t="s">
        <v>1</v>
      </c>
      <c r="I4" s="125" t="s">
        <v>66</v>
      </c>
      <c r="J4" s="125"/>
      <c r="K4" s="125"/>
    </row>
    <row r="5" spans="1:11" ht="15.75" customHeight="1">
      <c r="A5" s="151"/>
      <c r="B5" s="130"/>
      <c r="C5" s="69" t="s">
        <v>68</v>
      </c>
      <c r="D5" s="70" t="s">
        <v>67</v>
      </c>
      <c r="E5" s="125"/>
      <c r="F5" s="27"/>
      <c r="G5" s="151"/>
      <c r="H5" s="130"/>
      <c r="I5" s="70" t="s">
        <v>69</v>
      </c>
      <c r="J5" s="70" t="s">
        <v>67</v>
      </c>
      <c r="K5" s="125"/>
    </row>
    <row r="6" spans="1:11" ht="27.75" customHeight="1">
      <c r="A6" s="36" t="s">
        <v>76</v>
      </c>
      <c r="B6" s="71">
        <v>1096</v>
      </c>
      <c r="C6" s="72">
        <v>164</v>
      </c>
      <c r="D6" s="73">
        <f aca="true" t="shared" si="0" ref="D6:D12">C6/B6%</f>
        <v>14.963503649635035</v>
      </c>
      <c r="E6" s="73">
        <v>3.2</v>
      </c>
      <c r="F6" s="32"/>
      <c r="G6" s="36" t="s">
        <v>76</v>
      </c>
      <c r="H6" s="71">
        <v>1594</v>
      </c>
      <c r="I6" s="71">
        <v>145</v>
      </c>
      <c r="J6" s="73">
        <f aca="true" t="shared" si="1" ref="J6:J12">I6/H6%</f>
        <v>9.096612296110415</v>
      </c>
      <c r="K6" s="73">
        <v>8.1</v>
      </c>
    </row>
    <row r="7" spans="1:11" ht="27.75" customHeight="1">
      <c r="A7" s="37" t="s">
        <v>79</v>
      </c>
      <c r="B7" s="74">
        <v>1157</v>
      </c>
      <c r="C7" s="75">
        <v>176</v>
      </c>
      <c r="D7" s="76">
        <f t="shared" si="0"/>
        <v>15.211754537597233</v>
      </c>
      <c r="E7" s="76">
        <v>3.4</v>
      </c>
      <c r="F7" s="27"/>
      <c r="G7" s="37" t="s">
        <v>79</v>
      </c>
      <c r="H7" s="74">
        <v>1637</v>
      </c>
      <c r="I7" s="74">
        <v>166</v>
      </c>
      <c r="J7" s="76">
        <f t="shared" si="1"/>
        <v>10.140500916310323</v>
      </c>
      <c r="K7" s="76">
        <v>8.3</v>
      </c>
    </row>
    <row r="8" spans="1:11" ht="33" customHeight="1">
      <c r="A8" s="37" t="s">
        <v>95</v>
      </c>
      <c r="B8" s="74">
        <v>1219</v>
      </c>
      <c r="C8" s="75">
        <v>195</v>
      </c>
      <c r="D8" s="76">
        <f t="shared" si="0"/>
        <v>15.996718621821165</v>
      </c>
      <c r="E8" s="76">
        <v>3.5</v>
      </c>
      <c r="F8" s="27"/>
      <c r="G8" s="37" t="s">
        <v>95</v>
      </c>
      <c r="H8" s="74">
        <v>1691</v>
      </c>
      <c r="I8" s="74">
        <v>169</v>
      </c>
      <c r="J8" s="76">
        <f t="shared" si="1"/>
        <v>9.994086339444117</v>
      </c>
      <c r="K8" s="76">
        <v>8.6</v>
      </c>
    </row>
    <row r="9" spans="1:12" ht="33" customHeight="1">
      <c r="A9" s="37" t="s">
        <v>85</v>
      </c>
      <c r="B9" s="74">
        <v>1148</v>
      </c>
      <c r="C9" s="75">
        <v>200</v>
      </c>
      <c r="D9" s="76">
        <f t="shared" si="0"/>
        <v>17.421602787456447</v>
      </c>
      <c r="E9" s="76">
        <v>3.3</v>
      </c>
      <c r="F9" s="27"/>
      <c r="G9" s="37" t="s">
        <v>85</v>
      </c>
      <c r="H9" s="74">
        <v>1681</v>
      </c>
      <c r="I9" s="74">
        <v>181</v>
      </c>
      <c r="J9" s="76">
        <f t="shared" si="1"/>
        <v>10.7674003569304</v>
      </c>
      <c r="K9" s="76">
        <v>8.5</v>
      </c>
      <c r="L9" s="23"/>
    </row>
    <row r="10" spans="1:12" ht="33" customHeight="1">
      <c r="A10" s="37" t="s">
        <v>86</v>
      </c>
      <c r="B10" s="74">
        <v>1247</v>
      </c>
      <c r="C10" s="75">
        <v>232</v>
      </c>
      <c r="D10" s="76">
        <f t="shared" si="0"/>
        <v>18.604651162790695</v>
      </c>
      <c r="E10" s="76">
        <v>3.6</v>
      </c>
      <c r="F10" s="27"/>
      <c r="G10" s="37" t="s">
        <v>86</v>
      </c>
      <c r="H10" s="74">
        <v>1741</v>
      </c>
      <c r="I10" s="74">
        <v>208</v>
      </c>
      <c r="J10" s="76">
        <f t="shared" si="1"/>
        <v>11.947156806433084</v>
      </c>
      <c r="K10" s="76">
        <v>8.8</v>
      </c>
      <c r="L10" s="23"/>
    </row>
    <row r="11" spans="1:12" ht="33" customHeight="1">
      <c r="A11" s="37" t="s">
        <v>87</v>
      </c>
      <c r="B11" s="74">
        <v>1369</v>
      </c>
      <c r="C11" s="81">
        <v>268</v>
      </c>
      <c r="D11" s="76">
        <f t="shared" si="0"/>
        <v>19.576333089846603</v>
      </c>
      <c r="E11" s="76">
        <v>4</v>
      </c>
      <c r="F11" s="97"/>
      <c r="G11" s="98" t="s">
        <v>87</v>
      </c>
      <c r="H11" s="74">
        <v>1822</v>
      </c>
      <c r="I11" s="74">
        <v>259</v>
      </c>
      <c r="J11" s="76">
        <f t="shared" si="1"/>
        <v>14.215148188803514</v>
      </c>
      <c r="K11" s="76">
        <v>9.2</v>
      </c>
      <c r="L11" s="23"/>
    </row>
    <row r="12" spans="1:12" ht="33" customHeight="1">
      <c r="A12" s="37" t="s">
        <v>88</v>
      </c>
      <c r="B12" s="74">
        <v>1403</v>
      </c>
      <c r="C12" s="81">
        <v>281</v>
      </c>
      <c r="D12" s="76">
        <f t="shared" si="0"/>
        <v>20.028510334996437</v>
      </c>
      <c r="E12" s="76">
        <v>4.1</v>
      </c>
      <c r="F12" s="97"/>
      <c r="G12" s="98" t="s">
        <v>88</v>
      </c>
      <c r="H12" s="74">
        <v>1828</v>
      </c>
      <c r="I12" s="74">
        <v>267</v>
      </c>
      <c r="J12" s="76">
        <f t="shared" si="1"/>
        <v>14.60612691466083</v>
      </c>
      <c r="K12" s="76">
        <v>9.2</v>
      </c>
      <c r="L12" s="23"/>
    </row>
    <row r="13" spans="1:12" ht="33" customHeight="1">
      <c r="A13" s="37" t="s">
        <v>89</v>
      </c>
      <c r="B13" s="74">
        <v>1385</v>
      </c>
      <c r="C13" s="81">
        <v>276</v>
      </c>
      <c r="D13" s="76">
        <f aca="true" t="shared" si="2" ref="D13:D18">C13/B13%</f>
        <v>19.927797833935017</v>
      </c>
      <c r="E13" s="76">
        <v>4.1</v>
      </c>
      <c r="F13" s="97"/>
      <c r="G13" s="98" t="s">
        <v>89</v>
      </c>
      <c r="H13" s="74">
        <v>1792</v>
      </c>
      <c r="I13" s="74">
        <v>272</v>
      </c>
      <c r="J13" s="76">
        <f aca="true" t="shared" si="3" ref="J13:J18">I13/H13%</f>
        <v>15.178571428571427</v>
      </c>
      <c r="K13" s="76">
        <v>9.1</v>
      </c>
      <c r="L13" s="23"/>
    </row>
    <row r="14" spans="1:12" ht="33" customHeight="1">
      <c r="A14" s="37" t="s">
        <v>90</v>
      </c>
      <c r="B14" s="74">
        <v>1356</v>
      </c>
      <c r="C14" s="81">
        <v>264</v>
      </c>
      <c r="D14" s="76">
        <f t="shared" si="2"/>
        <v>19.469026548672566</v>
      </c>
      <c r="E14" s="76">
        <v>4</v>
      </c>
      <c r="F14" s="97"/>
      <c r="G14" s="98" t="s">
        <v>90</v>
      </c>
      <c r="H14" s="74">
        <v>1751</v>
      </c>
      <c r="I14" s="74">
        <v>272</v>
      </c>
      <c r="J14" s="76">
        <f t="shared" si="3"/>
        <v>15.53398058252427</v>
      </c>
      <c r="K14" s="76">
        <v>9.1</v>
      </c>
      <c r="L14" s="23"/>
    </row>
    <row r="15" spans="1:12" ht="33" customHeight="1">
      <c r="A15" s="37" t="s">
        <v>91</v>
      </c>
      <c r="B15" s="74">
        <v>1398</v>
      </c>
      <c r="C15" s="81">
        <v>285</v>
      </c>
      <c r="D15" s="76">
        <f t="shared" si="2"/>
        <v>20.386266094420602</v>
      </c>
      <c r="E15" s="76">
        <v>4.1</v>
      </c>
      <c r="F15" s="97"/>
      <c r="G15" s="98" t="s">
        <v>91</v>
      </c>
      <c r="H15" s="74">
        <v>1811</v>
      </c>
      <c r="I15" s="74">
        <v>290</v>
      </c>
      <c r="J15" s="76">
        <f t="shared" si="3"/>
        <v>16.01325234676974</v>
      </c>
      <c r="K15" s="76">
        <v>9.3</v>
      </c>
      <c r="L15" s="23"/>
    </row>
    <row r="16" spans="1:12" ht="33" customHeight="1">
      <c r="A16" s="37" t="s">
        <v>92</v>
      </c>
      <c r="B16" s="74">
        <v>1430</v>
      </c>
      <c r="C16" s="81">
        <v>270</v>
      </c>
      <c r="D16" s="76">
        <f t="shared" si="2"/>
        <v>18.88111888111888</v>
      </c>
      <c r="E16" s="76">
        <v>4.2</v>
      </c>
      <c r="F16" s="97"/>
      <c r="G16" s="98" t="s">
        <v>92</v>
      </c>
      <c r="H16" s="74">
        <v>1821</v>
      </c>
      <c r="I16" s="74">
        <v>293</v>
      </c>
      <c r="J16" s="76">
        <f t="shared" si="3"/>
        <v>16.090060406370124</v>
      </c>
      <c r="K16" s="76">
        <v>9.3</v>
      </c>
      <c r="L16" s="23"/>
    </row>
    <row r="17" spans="1:12" ht="33" customHeight="1">
      <c r="A17" s="37" t="s">
        <v>93</v>
      </c>
      <c r="B17" s="74">
        <v>1449</v>
      </c>
      <c r="C17" s="81">
        <v>269</v>
      </c>
      <c r="D17" s="76">
        <f t="shared" si="2"/>
        <v>18.564527260179435</v>
      </c>
      <c r="E17" s="76"/>
      <c r="F17" s="97"/>
      <c r="G17" s="98" t="s">
        <v>93</v>
      </c>
      <c r="H17" s="74">
        <v>1900</v>
      </c>
      <c r="I17" s="74">
        <v>306</v>
      </c>
      <c r="J17" s="76">
        <f t="shared" si="3"/>
        <v>16.105263157894736</v>
      </c>
      <c r="K17" s="76"/>
      <c r="L17" s="23"/>
    </row>
    <row r="18" spans="1:13" ht="0.75" customHeight="1">
      <c r="A18" s="37" t="s">
        <v>94</v>
      </c>
      <c r="B18" s="74"/>
      <c r="C18" s="81"/>
      <c r="D18" s="76" t="e">
        <f t="shared" si="2"/>
        <v>#DIV/0!</v>
      </c>
      <c r="E18" s="76"/>
      <c r="F18" s="97"/>
      <c r="G18" s="98" t="s">
        <v>94</v>
      </c>
      <c r="H18" s="74"/>
      <c r="I18" s="74"/>
      <c r="J18" s="76" t="e">
        <f t="shared" si="3"/>
        <v>#DIV/0!</v>
      </c>
      <c r="K18" s="76"/>
      <c r="L18" s="2"/>
      <c r="M18" s="1"/>
    </row>
    <row r="19" spans="1:11" ht="12.7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</row>
  </sheetData>
  <sheetProtection/>
  <mergeCells count="13">
    <mergeCell ref="A19:K19"/>
    <mergeCell ref="H4:H5"/>
    <mergeCell ref="E3:E5"/>
    <mergeCell ref="I1:K1"/>
    <mergeCell ref="A2:K2"/>
    <mergeCell ref="K3:K5"/>
    <mergeCell ref="A3:A5"/>
    <mergeCell ref="B4:B5"/>
    <mergeCell ref="C4:D4"/>
    <mergeCell ref="I4:J4"/>
    <mergeCell ref="H3:J3"/>
    <mergeCell ref="G3:G5"/>
    <mergeCell ref="B3:D3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35" sqref="M35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2.75" customHeight="1">
      <c r="H1" s="147" t="s">
        <v>28</v>
      </c>
      <c r="I1" s="147"/>
    </row>
    <row r="2" spans="2:8" ht="39.75" customHeight="1">
      <c r="B2" s="161" t="s">
        <v>120</v>
      </c>
      <c r="C2" s="161"/>
      <c r="D2" s="161"/>
      <c r="E2" s="161"/>
      <c r="F2" s="161"/>
      <c r="G2" s="161"/>
      <c r="H2" s="161"/>
    </row>
    <row r="3" spans="2:8" ht="24" customHeight="1">
      <c r="B3" s="159" t="s">
        <v>60</v>
      </c>
      <c r="C3" s="162" t="s">
        <v>19</v>
      </c>
      <c r="D3" s="162"/>
      <c r="E3" s="163" t="s">
        <v>11</v>
      </c>
      <c r="F3" s="163"/>
      <c r="G3" s="164" t="s">
        <v>20</v>
      </c>
      <c r="H3" s="164"/>
    </row>
    <row r="4" spans="2:8" ht="15.75">
      <c r="B4" s="159"/>
      <c r="C4" s="33" t="s">
        <v>103</v>
      </c>
      <c r="D4" s="33" t="s">
        <v>21</v>
      </c>
      <c r="E4" s="33" t="s">
        <v>103</v>
      </c>
      <c r="F4" s="33" t="s">
        <v>21</v>
      </c>
      <c r="G4" s="33" t="s">
        <v>103</v>
      </c>
      <c r="H4" s="33" t="s">
        <v>21</v>
      </c>
    </row>
    <row r="5" spans="2:8" ht="18.75" customHeight="1">
      <c r="B5" s="159"/>
      <c r="C5" s="79">
        <f aca="true" t="shared" si="0" ref="C5:H5">SUM(C6:C10)</f>
        <v>3349</v>
      </c>
      <c r="D5" s="80">
        <f t="shared" si="0"/>
        <v>100</v>
      </c>
      <c r="E5" s="38">
        <f t="shared" si="0"/>
        <v>1449</v>
      </c>
      <c r="F5" s="60">
        <f t="shared" si="0"/>
        <v>100</v>
      </c>
      <c r="G5" s="40">
        <f t="shared" si="0"/>
        <v>1900</v>
      </c>
      <c r="H5" s="61">
        <f t="shared" si="0"/>
        <v>100</v>
      </c>
    </row>
    <row r="6" spans="2:8" ht="15.75">
      <c r="B6" s="62" t="s">
        <v>29</v>
      </c>
      <c r="C6" s="41">
        <f>E6+G6</f>
        <v>299</v>
      </c>
      <c r="D6" s="39">
        <f>C6/C5%</f>
        <v>8.928038220364288</v>
      </c>
      <c r="E6" s="41">
        <v>124</v>
      </c>
      <c r="F6" s="39">
        <f>E6/E5%</f>
        <v>8.557625948930296</v>
      </c>
      <c r="G6" s="41">
        <v>175</v>
      </c>
      <c r="H6" s="39">
        <f>G6/G5%</f>
        <v>9.210526315789474</v>
      </c>
    </row>
    <row r="7" spans="2:8" ht="15.75">
      <c r="B7" s="62" t="s">
        <v>30</v>
      </c>
      <c r="C7" s="41">
        <f>E7+G7</f>
        <v>752</v>
      </c>
      <c r="D7" s="39">
        <f>C7/C5%</f>
        <v>22.45446401911018</v>
      </c>
      <c r="E7" s="41">
        <v>359</v>
      </c>
      <c r="F7" s="39">
        <f>E7/E5%</f>
        <v>24.775707384403034</v>
      </c>
      <c r="G7" s="41">
        <v>393</v>
      </c>
      <c r="H7" s="39">
        <f>G7/G5%</f>
        <v>20.68421052631579</v>
      </c>
    </row>
    <row r="8" spans="2:8" ht="15.75">
      <c r="B8" s="62" t="s">
        <v>31</v>
      </c>
      <c r="C8" s="41">
        <f>E8+G8</f>
        <v>917</v>
      </c>
      <c r="D8" s="39">
        <f>C8/C5%</f>
        <v>27.381307853090473</v>
      </c>
      <c r="E8" s="41">
        <v>399</v>
      </c>
      <c r="F8" s="39">
        <f>E8/E5%</f>
        <v>27.53623188405797</v>
      </c>
      <c r="G8" s="41">
        <v>518</v>
      </c>
      <c r="H8" s="39">
        <f>G8/G5%</f>
        <v>27.263157894736842</v>
      </c>
    </row>
    <row r="9" spans="2:8" ht="15.75">
      <c r="B9" s="62" t="s">
        <v>32</v>
      </c>
      <c r="C9" s="41">
        <f>E9+G9</f>
        <v>657</v>
      </c>
      <c r="D9" s="39">
        <f>C9/C5%</f>
        <v>19.617796357121527</v>
      </c>
      <c r="E9" s="41">
        <v>275</v>
      </c>
      <c r="F9" s="39">
        <f>E9/E5%</f>
        <v>18.978605935127675</v>
      </c>
      <c r="G9" s="41">
        <v>382</v>
      </c>
      <c r="H9" s="39">
        <f>G9/G5%</f>
        <v>20.105263157894736</v>
      </c>
    </row>
    <row r="10" spans="2:8" ht="15.75">
      <c r="B10" s="62" t="s">
        <v>33</v>
      </c>
      <c r="C10" s="41">
        <f>E10+G10</f>
        <v>724</v>
      </c>
      <c r="D10" s="39">
        <f>C10/C5%</f>
        <v>21.618393550313524</v>
      </c>
      <c r="E10" s="41">
        <v>292</v>
      </c>
      <c r="F10" s="39">
        <f>E10/E5%</f>
        <v>20.15182884748102</v>
      </c>
      <c r="G10" s="41">
        <v>432</v>
      </c>
      <c r="H10" s="39">
        <f>G10/G5%</f>
        <v>22.736842105263158</v>
      </c>
    </row>
    <row r="11" spans="2:8" ht="3.75" customHeight="1">
      <c r="B11" s="28"/>
      <c r="C11" s="29"/>
      <c r="D11" s="30"/>
      <c r="E11" s="42"/>
      <c r="F11" s="30"/>
      <c r="G11" s="43"/>
      <c r="H11" s="30"/>
    </row>
    <row r="12" spans="2:8" ht="19.5" customHeight="1">
      <c r="B12" s="159" t="s">
        <v>61</v>
      </c>
      <c r="C12" s="66" t="s">
        <v>103</v>
      </c>
      <c r="D12" s="66" t="s">
        <v>21</v>
      </c>
      <c r="E12" s="56" t="s">
        <v>103</v>
      </c>
      <c r="F12" s="56" t="s">
        <v>21</v>
      </c>
      <c r="G12" s="54" t="s">
        <v>103</v>
      </c>
      <c r="H12" s="54" t="s">
        <v>21</v>
      </c>
    </row>
    <row r="13" spans="2:8" ht="18.75" customHeight="1">
      <c r="B13" s="159"/>
      <c r="C13" s="79">
        <f aca="true" t="shared" si="1" ref="C13:H13">SUM(C14:C18)</f>
        <v>3349</v>
      </c>
      <c r="D13" s="80">
        <f t="shared" si="1"/>
        <v>100</v>
      </c>
      <c r="E13" s="38">
        <f t="shared" si="1"/>
        <v>1449</v>
      </c>
      <c r="F13" s="60">
        <f t="shared" si="1"/>
        <v>100</v>
      </c>
      <c r="G13" s="40">
        <f t="shared" si="1"/>
        <v>1900</v>
      </c>
      <c r="H13" s="61">
        <f t="shared" si="1"/>
        <v>100</v>
      </c>
    </row>
    <row r="14" spans="2:8" ht="15.75">
      <c r="B14" s="62" t="s">
        <v>34</v>
      </c>
      <c r="C14" s="41">
        <f>E14+G14</f>
        <v>441</v>
      </c>
      <c r="D14" s="44">
        <f>C14/C13%</f>
        <v>13.168109883547327</v>
      </c>
      <c r="E14" s="41">
        <v>234</v>
      </c>
      <c r="F14" s="39">
        <f>E14/E13%</f>
        <v>16.149068322981368</v>
      </c>
      <c r="G14" s="41">
        <v>207</v>
      </c>
      <c r="H14" s="39">
        <f>G14/G13%</f>
        <v>10.894736842105264</v>
      </c>
    </row>
    <row r="15" spans="2:8" ht="15" customHeight="1">
      <c r="B15" s="62" t="s">
        <v>35</v>
      </c>
      <c r="C15" s="41">
        <f>E15+G15</f>
        <v>678</v>
      </c>
      <c r="D15" s="44">
        <f>C15/C13%</f>
        <v>20.24484920871902</v>
      </c>
      <c r="E15" s="41">
        <v>326</v>
      </c>
      <c r="F15" s="39">
        <f>E15/E13%</f>
        <v>22.498274672187716</v>
      </c>
      <c r="G15" s="41">
        <v>352</v>
      </c>
      <c r="H15" s="39">
        <f>G15/G13%</f>
        <v>18.526315789473685</v>
      </c>
    </row>
    <row r="16" spans="2:8" ht="15.75">
      <c r="B16" s="62" t="s">
        <v>36</v>
      </c>
      <c r="C16" s="41">
        <f>E16+G16</f>
        <v>285</v>
      </c>
      <c r="D16" s="44">
        <f>C16/C13%</f>
        <v>8.51000298596596</v>
      </c>
      <c r="E16" s="41">
        <v>132</v>
      </c>
      <c r="F16" s="39">
        <f>E16/E13%</f>
        <v>9.109730848861284</v>
      </c>
      <c r="G16" s="41">
        <v>153</v>
      </c>
      <c r="H16" s="39">
        <f>G16/G13%</f>
        <v>8.052631578947368</v>
      </c>
    </row>
    <row r="17" spans="2:8" ht="15.75">
      <c r="B17" s="62" t="s">
        <v>37</v>
      </c>
      <c r="C17" s="41">
        <f>E17+G17</f>
        <v>890</v>
      </c>
      <c r="D17" s="44">
        <f>C17/C13%</f>
        <v>26.5750970438937</v>
      </c>
      <c r="E17" s="41">
        <v>358</v>
      </c>
      <c r="F17" s="39">
        <f>E17/E13%</f>
        <v>24.706694271911662</v>
      </c>
      <c r="G17" s="41">
        <v>532</v>
      </c>
      <c r="H17" s="39">
        <f>G17/G13%</f>
        <v>28</v>
      </c>
    </row>
    <row r="18" spans="2:8" ht="15.75">
      <c r="B18" s="62" t="s">
        <v>38</v>
      </c>
      <c r="C18" s="41">
        <f>E18+G18</f>
        <v>1055</v>
      </c>
      <c r="D18" s="44">
        <f>C18/C13%</f>
        <v>31.50194087787399</v>
      </c>
      <c r="E18" s="41">
        <v>399</v>
      </c>
      <c r="F18" s="39">
        <f>E18/E13%</f>
        <v>27.53623188405797</v>
      </c>
      <c r="G18" s="41">
        <v>656</v>
      </c>
      <c r="H18" s="39">
        <f>G18/G13%</f>
        <v>34.526315789473685</v>
      </c>
    </row>
    <row r="19" spans="2:8" ht="3.75" customHeight="1">
      <c r="B19" s="165"/>
      <c r="C19" s="165"/>
      <c r="D19" s="165"/>
      <c r="E19" s="160"/>
      <c r="F19" s="160"/>
      <c r="G19" s="30"/>
      <c r="H19" s="30"/>
    </row>
    <row r="20" spans="2:8" ht="19.5" customHeight="1">
      <c r="B20" s="159" t="s">
        <v>62</v>
      </c>
      <c r="C20" s="66" t="s">
        <v>103</v>
      </c>
      <c r="D20" s="66" t="s">
        <v>21</v>
      </c>
      <c r="E20" s="56" t="s">
        <v>103</v>
      </c>
      <c r="F20" s="56" t="s">
        <v>21</v>
      </c>
      <c r="G20" s="54" t="s">
        <v>103</v>
      </c>
      <c r="H20" s="54" t="s">
        <v>21</v>
      </c>
    </row>
    <row r="21" spans="2:8" ht="18.75" customHeight="1">
      <c r="B21" s="159"/>
      <c r="C21" s="79">
        <f aca="true" t="shared" si="2" ref="C21:H21">SUM(C22:C28)</f>
        <v>3349</v>
      </c>
      <c r="D21" s="80">
        <f t="shared" si="2"/>
        <v>100</v>
      </c>
      <c r="E21" s="38">
        <f t="shared" si="2"/>
        <v>1449</v>
      </c>
      <c r="F21" s="63">
        <f t="shared" si="2"/>
        <v>100</v>
      </c>
      <c r="G21" s="40">
        <f t="shared" si="2"/>
        <v>1900</v>
      </c>
      <c r="H21" s="64">
        <f t="shared" si="2"/>
        <v>100</v>
      </c>
    </row>
    <row r="22" spans="2:8" ht="15.75">
      <c r="B22" s="62" t="s">
        <v>39</v>
      </c>
      <c r="C22" s="41">
        <f>E22+G22</f>
        <v>286</v>
      </c>
      <c r="D22" s="39">
        <f>C22/C21%</f>
        <v>8.53986264556584</v>
      </c>
      <c r="E22" s="33">
        <v>122</v>
      </c>
      <c r="F22" s="39">
        <f>E22/E21%</f>
        <v>8.41959972394755</v>
      </c>
      <c r="G22" s="41">
        <v>164</v>
      </c>
      <c r="H22" s="39">
        <f>G22/G21%</f>
        <v>8.631578947368421</v>
      </c>
    </row>
    <row r="23" spans="2:8" ht="15.75">
      <c r="B23" s="65" t="s">
        <v>40</v>
      </c>
      <c r="C23" s="41">
        <f aca="true" t="shared" si="3" ref="C23:C28">E23+G23</f>
        <v>637</v>
      </c>
      <c r="D23" s="39">
        <f>C23/C21%</f>
        <v>19.020603165123916</v>
      </c>
      <c r="E23" s="33">
        <v>288</v>
      </c>
      <c r="F23" s="39">
        <f>E23/E21%</f>
        <v>19.875776397515526</v>
      </c>
      <c r="G23" s="41">
        <v>349</v>
      </c>
      <c r="H23" s="39">
        <f>G23/G21%</f>
        <v>18.36842105263158</v>
      </c>
    </row>
    <row r="24" spans="2:8" ht="15.75">
      <c r="B24" s="65" t="s">
        <v>41</v>
      </c>
      <c r="C24" s="41">
        <f t="shared" si="3"/>
        <v>821</v>
      </c>
      <c r="D24" s="39">
        <f>C24/C21%</f>
        <v>24.51478053150194</v>
      </c>
      <c r="E24" s="33">
        <v>342</v>
      </c>
      <c r="F24" s="39">
        <f>E24/E21%</f>
        <v>23.60248447204969</v>
      </c>
      <c r="G24" s="41">
        <v>479</v>
      </c>
      <c r="H24" s="39">
        <f>G24/G21%</f>
        <v>25.210526315789473</v>
      </c>
    </row>
    <row r="25" spans="2:8" ht="15.75">
      <c r="B25" s="65" t="s">
        <v>42</v>
      </c>
      <c r="C25" s="41">
        <f t="shared" si="3"/>
        <v>557</v>
      </c>
      <c r="D25" s="39">
        <f>C25/C21%</f>
        <v>16.63183039713347</v>
      </c>
      <c r="E25" s="33">
        <v>243</v>
      </c>
      <c r="F25" s="39">
        <f>E25/E21%</f>
        <v>16.770186335403725</v>
      </c>
      <c r="G25" s="41">
        <v>314</v>
      </c>
      <c r="H25" s="39">
        <f>G25/G21%</f>
        <v>16.526315789473685</v>
      </c>
    </row>
    <row r="26" spans="2:8" ht="15.75">
      <c r="B26" s="65" t="s">
        <v>43</v>
      </c>
      <c r="C26" s="41">
        <f t="shared" si="3"/>
        <v>597</v>
      </c>
      <c r="D26" s="39">
        <f>C26/C21%</f>
        <v>17.826216781128693</v>
      </c>
      <c r="E26" s="33">
        <v>254</v>
      </c>
      <c r="F26" s="39">
        <f>E26/E21%</f>
        <v>17.529330572808835</v>
      </c>
      <c r="G26" s="41">
        <v>343</v>
      </c>
      <c r="H26" s="39">
        <f>G26/G21%</f>
        <v>18.05263157894737</v>
      </c>
    </row>
    <row r="27" spans="2:8" ht="15.75">
      <c r="B27" s="62" t="s">
        <v>44</v>
      </c>
      <c r="C27" s="41">
        <f t="shared" si="3"/>
        <v>314</v>
      </c>
      <c r="D27" s="39">
        <f>C27/C21%</f>
        <v>9.375933114362496</v>
      </c>
      <c r="E27" s="33">
        <v>138</v>
      </c>
      <c r="F27" s="39">
        <f>E27/E21%</f>
        <v>9.523809523809524</v>
      </c>
      <c r="G27" s="41">
        <v>176</v>
      </c>
      <c r="H27" s="39">
        <f>G27/G21%</f>
        <v>9.263157894736842</v>
      </c>
    </row>
    <row r="28" spans="2:8" ht="15.75">
      <c r="B28" s="62" t="s">
        <v>45</v>
      </c>
      <c r="C28" s="41">
        <f t="shared" si="3"/>
        <v>137</v>
      </c>
      <c r="D28" s="39">
        <f>C28/C21%</f>
        <v>4.090773365183637</v>
      </c>
      <c r="E28" s="33">
        <v>62</v>
      </c>
      <c r="F28" s="39">
        <f>E28/E21%</f>
        <v>4.278812974465148</v>
      </c>
      <c r="G28" s="41">
        <v>75</v>
      </c>
      <c r="H28" s="39">
        <f>G28/G21%</f>
        <v>3.9473684210526314</v>
      </c>
    </row>
    <row r="29" spans="6:7" ht="15.75">
      <c r="F29" s="4"/>
      <c r="G29" s="2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2">
      <pane xSplit="2" ySplit="5" topLeftCell="C7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E34" sqref="E34"/>
    </sheetView>
  </sheetViews>
  <sheetFormatPr defaultColWidth="9.00390625" defaultRowHeight="12.75"/>
  <cols>
    <col min="1" max="1" width="0.87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47" t="s">
        <v>46</v>
      </c>
      <c r="I2" s="147"/>
    </row>
    <row r="3" spans="2:8" ht="38.25" customHeight="1">
      <c r="B3" s="166" t="s">
        <v>121</v>
      </c>
      <c r="C3" s="166"/>
      <c r="D3" s="166"/>
      <c r="E3" s="166"/>
      <c r="F3" s="166"/>
      <c r="G3" s="166"/>
      <c r="H3" s="166"/>
    </row>
    <row r="4" spans="2:8" ht="24" customHeight="1">
      <c r="B4" s="159" t="s">
        <v>63</v>
      </c>
      <c r="C4" s="162" t="s">
        <v>19</v>
      </c>
      <c r="D4" s="162"/>
      <c r="E4" s="163" t="s">
        <v>11</v>
      </c>
      <c r="F4" s="163"/>
      <c r="G4" s="164" t="s">
        <v>20</v>
      </c>
      <c r="H4" s="164"/>
    </row>
    <row r="5" spans="2:8" ht="16.5" customHeight="1">
      <c r="B5" s="159"/>
      <c r="C5" s="33" t="s">
        <v>103</v>
      </c>
      <c r="D5" s="33" t="s">
        <v>21</v>
      </c>
      <c r="E5" s="33" t="s">
        <v>103</v>
      </c>
      <c r="F5" s="33" t="s">
        <v>21</v>
      </c>
      <c r="G5" s="33" t="s">
        <v>103</v>
      </c>
      <c r="H5" s="33" t="s">
        <v>21</v>
      </c>
    </row>
    <row r="6" spans="2:8" ht="25.5" customHeight="1">
      <c r="B6" s="159"/>
      <c r="C6" s="79">
        <f aca="true" t="shared" si="0" ref="C6:H6">SUM(C7:C12)</f>
        <v>3349</v>
      </c>
      <c r="D6" s="80">
        <f t="shared" si="0"/>
        <v>100</v>
      </c>
      <c r="E6" s="38">
        <f t="shared" si="0"/>
        <v>1449</v>
      </c>
      <c r="F6" s="63">
        <f t="shared" si="0"/>
        <v>99.99999999999999</v>
      </c>
      <c r="G6" s="40">
        <f t="shared" si="0"/>
        <v>1900</v>
      </c>
      <c r="H6" s="64">
        <f t="shared" si="0"/>
        <v>100</v>
      </c>
    </row>
    <row r="7" spans="2:8" ht="15.75">
      <c r="B7" s="62" t="s">
        <v>22</v>
      </c>
      <c r="C7" s="41">
        <f aca="true" t="shared" si="1" ref="C7:C12">E7+G7</f>
        <v>335</v>
      </c>
      <c r="D7" s="39">
        <f>C7/C6%</f>
        <v>10.002985965959988</v>
      </c>
      <c r="E7" s="33">
        <v>156</v>
      </c>
      <c r="F7" s="39">
        <f>E7/E6%</f>
        <v>10.766045548654244</v>
      </c>
      <c r="G7" s="41">
        <v>179</v>
      </c>
      <c r="H7" s="39">
        <f>G7/G6%</f>
        <v>9.421052631578947</v>
      </c>
    </row>
    <row r="8" spans="2:8" ht="15.75">
      <c r="B8" s="65" t="s">
        <v>23</v>
      </c>
      <c r="C8" s="41">
        <f t="shared" si="1"/>
        <v>589</v>
      </c>
      <c r="D8" s="39">
        <f>C8/C6%</f>
        <v>17.58733950432965</v>
      </c>
      <c r="E8" s="33">
        <v>297</v>
      </c>
      <c r="F8" s="39">
        <f>E8/E6%</f>
        <v>20.496894409937887</v>
      </c>
      <c r="G8" s="41">
        <v>292</v>
      </c>
      <c r="H8" s="39">
        <f>G8/G6%</f>
        <v>15.368421052631579</v>
      </c>
    </row>
    <row r="9" spans="2:8" ht="15.75">
      <c r="B9" s="65" t="s">
        <v>24</v>
      </c>
      <c r="C9" s="41">
        <f t="shared" si="1"/>
        <v>505</v>
      </c>
      <c r="D9" s="39">
        <f>C9/C6%</f>
        <v>15.079128097939682</v>
      </c>
      <c r="E9" s="33">
        <v>273</v>
      </c>
      <c r="F9" s="39">
        <f>E9/E6%</f>
        <v>18.840579710144926</v>
      </c>
      <c r="G9" s="41">
        <v>232</v>
      </c>
      <c r="H9" s="39">
        <f>G9/G6%</f>
        <v>12.210526315789474</v>
      </c>
    </row>
    <row r="10" spans="2:8" ht="15.75">
      <c r="B10" s="65" t="s">
        <v>25</v>
      </c>
      <c r="C10" s="41">
        <f t="shared" si="1"/>
        <v>680</v>
      </c>
      <c r="D10" s="39">
        <f>C10/C6%</f>
        <v>20.304568527918782</v>
      </c>
      <c r="E10" s="33">
        <v>332</v>
      </c>
      <c r="F10" s="39">
        <f>E10/E6%</f>
        <v>22.912353347135955</v>
      </c>
      <c r="G10" s="41">
        <v>348</v>
      </c>
      <c r="H10" s="39">
        <f>G10/G6%</f>
        <v>18.31578947368421</v>
      </c>
    </row>
    <row r="11" spans="2:8" ht="15.75">
      <c r="B11" s="65" t="s">
        <v>26</v>
      </c>
      <c r="C11" s="41">
        <f t="shared" si="1"/>
        <v>581</v>
      </c>
      <c r="D11" s="39">
        <f>C11/C6%</f>
        <v>17.348462227530604</v>
      </c>
      <c r="E11" s="33">
        <v>228</v>
      </c>
      <c r="F11" s="39">
        <f>E11/E6%</f>
        <v>15.734989648033126</v>
      </c>
      <c r="G11" s="41">
        <v>353</v>
      </c>
      <c r="H11" s="39">
        <f>G11/G6%</f>
        <v>18.57894736842105</v>
      </c>
    </row>
    <row r="12" spans="2:8" ht="15.75">
      <c r="B12" s="65" t="s">
        <v>27</v>
      </c>
      <c r="C12" s="41">
        <f t="shared" si="1"/>
        <v>659</v>
      </c>
      <c r="D12" s="39">
        <f>C12/C6%</f>
        <v>19.67751567632129</v>
      </c>
      <c r="E12" s="33">
        <v>163</v>
      </c>
      <c r="F12" s="39">
        <f>E12/E6%</f>
        <v>11.249137336093858</v>
      </c>
      <c r="G12" s="41">
        <v>496</v>
      </c>
      <c r="H12" s="39">
        <f>G12/G6%</f>
        <v>26.105263157894736</v>
      </c>
    </row>
    <row r="13" spans="2:8" ht="42" customHeight="1">
      <c r="B13" s="108"/>
      <c r="C13" s="109"/>
      <c r="D13" s="110"/>
      <c r="E13" s="109"/>
      <c r="F13" s="110"/>
      <c r="G13" s="109"/>
      <c r="H13" s="107"/>
    </row>
    <row r="14" spans="2:8" ht="24" customHeight="1">
      <c r="B14" s="124" t="s">
        <v>99</v>
      </c>
      <c r="C14" s="124"/>
      <c r="D14" s="124"/>
      <c r="E14" s="124"/>
      <c r="F14" s="124"/>
      <c r="G14" s="124"/>
      <c r="H14" s="124"/>
    </row>
    <row r="15" spans="2:8" ht="24" customHeight="1">
      <c r="B15" s="159" t="s">
        <v>63</v>
      </c>
      <c r="C15" s="162" t="s">
        <v>19</v>
      </c>
      <c r="D15" s="162"/>
      <c r="E15" s="163" t="s">
        <v>11</v>
      </c>
      <c r="F15" s="163"/>
      <c r="G15" s="164" t="s">
        <v>20</v>
      </c>
      <c r="H15" s="164"/>
    </row>
    <row r="16" spans="2:8" ht="16.5" customHeight="1">
      <c r="B16" s="159"/>
      <c r="C16" s="33" t="s">
        <v>103</v>
      </c>
      <c r="D16" s="33" t="s">
        <v>21</v>
      </c>
      <c r="E16" s="33" t="s">
        <v>103</v>
      </c>
      <c r="F16" s="33" t="s">
        <v>21</v>
      </c>
      <c r="G16" s="33" t="s">
        <v>103</v>
      </c>
      <c r="H16" s="33" t="s">
        <v>21</v>
      </c>
    </row>
    <row r="17" spans="2:8" ht="25.5" customHeight="1">
      <c r="B17" s="159"/>
      <c r="C17" s="79">
        <f aca="true" t="shared" si="2" ref="C17:H17">SUM(C18:C23)</f>
        <v>2690</v>
      </c>
      <c r="D17" s="80">
        <f t="shared" si="2"/>
        <v>100</v>
      </c>
      <c r="E17" s="38">
        <f t="shared" si="2"/>
        <v>1096</v>
      </c>
      <c r="F17" s="63">
        <f t="shared" si="2"/>
        <v>100</v>
      </c>
      <c r="G17" s="40">
        <f t="shared" si="2"/>
        <v>1594</v>
      </c>
      <c r="H17" s="64">
        <f t="shared" si="2"/>
        <v>100</v>
      </c>
    </row>
    <row r="18" spans="2:8" ht="15.75">
      <c r="B18" s="62" t="s">
        <v>22</v>
      </c>
      <c r="C18" s="41">
        <f aca="true" t="shared" si="3" ref="C18:C23">E18+G18</f>
        <v>260</v>
      </c>
      <c r="D18" s="39">
        <f>C18/C17%</f>
        <v>9.66542750929368</v>
      </c>
      <c r="E18" s="33">
        <v>135</v>
      </c>
      <c r="F18" s="39">
        <f>E18/E17%</f>
        <v>12.317518248175181</v>
      </c>
      <c r="G18" s="41">
        <v>125</v>
      </c>
      <c r="H18" s="39">
        <f>G18/G17%</f>
        <v>7.841907151819322</v>
      </c>
    </row>
    <row r="19" spans="2:8" ht="15.75">
      <c r="B19" s="65" t="s">
        <v>23</v>
      </c>
      <c r="C19" s="41">
        <f t="shared" si="3"/>
        <v>568</v>
      </c>
      <c r="D19" s="39">
        <f>C19/C17%</f>
        <v>21.115241635687735</v>
      </c>
      <c r="E19" s="33">
        <v>305</v>
      </c>
      <c r="F19" s="39">
        <f>E19/E17%</f>
        <v>27.82846715328467</v>
      </c>
      <c r="G19" s="41">
        <v>263</v>
      </c>
      <c r="H19" s="39">
        <f>G19/G17%</f>
        <v>16.499372647427855</v>
      </c>
    </row>
    <row r="20" spans="2:8" ht="15.75">
      <c r="B20" s="65" t="s">
        <v>24</v>
      </c>
      <c r="C20" s="41">
        <f t="shared" si="3"/>
        <v>381</v>
      </c>
      <c r="D20" s="39">
        <f>C20/C17%</f>
        <v>14.163568773234202</v>
      </c>
      <c r="E20" s="33">
        <v>188</v>
      </c>
      <c r="F20" s="39">
        <f>E20/E17%</f>
        <v>17.153284671532845</v>
      </c>
      <c r="G20" s="41">
        <v>193</v>
      </c>
      <c r="H20" s="39">
        <f>G20/G17%</f>
        <v>12.107904642409034</v>
      </c>
    </row>
    <row r="21" spans="2:8" ht="15.75">
      <c r="B21" s="65" t="s">
        <v>25</v>
      </c>
      <c r="C21" s="41">
        <f t="shared" si="3"/>
        <v>460</v>
      </c>
      <c r="D21" s="39">
        <f>C21/C17%</f>
        <v>17.1003717472119</v>
      </c>
      <c r="E21" s="33">
        <v>187</v>
      </c>
      <c r="F21" s="39">
        <f>E21/E17%</f>
        <v>17.062043795620436</v>
      </c>
      <c r="G21" s="41">
        <v>273</v>
      </c>
      <c r="H21" s="39">
        <f>G21/G17%</f>
        <v>17.1267252195734</v>
      </c>
    </row>
    <row r="22" spans="2:8" ht="15.75">
      <c r="B22" s="65" t="s">
        <v>26</v>
      </c>
      <c r="C22" s="41">
        <f t="shared" si="3"/>
        <v>452</v>
      </c>
      <c r="D22" s="39">
        <f>C22/C17%</f>
        <v>16.802973977695167</v>
      </c>
      <c r="E22" s="33">
        <v>160</v>
      </c>
      <c r="F22" s="39">
        <f>E22/E17%</f>
        <v>14.5985401459854</v>
      </c>
      <c r="G22" s="41">
        <v>292</v>
      </c>
      <c r="H22" s="39">
        <f>G22/G17%</f>
        <v>18.318695106649937</v>
      </c>
    </row>
    <row r="23" spans="2:8" ht="15.75">
      <c r="B23" s="65" t="s">
        <v>27</v>
      </c>
      <c r="C23" s="41">
        <f t="shared" si="3"/>
        <v>569</v>
      </c>
      <c r="D23" s="39">
        <f>C23/C17%</f>
        <v>21.152416356877325</v>
      </c>
      <c r="E23" s="33">
        <v>121</v>
      </c>
      <c r="F23" s="39">
        <f>E23/E17%</f>
        <v>11.040145985401459</v>
      </c>
      <c r="G23" s="41">
        <v>448</v>
      </c>
      <c r="H23" s="39">
        <f>G23/G17%</f>
        <v>28.105395232120454</v>
      </c>
    </row>
  </sheetData>
  <sheetProtection/>
  <mergeCells count="11">
    <mergeCell ref="G4:H4"/>
    <mergeCell ref="B14:H14"/>
    <mergeCell ref="C15:D15"/>
    <mergeCell ref="E15:F15"/>
    <mergeCell ref="G15:H15"/>
    <mergeCell ref="B15:B17"/>
    <mergeCell ref="H2:I2"/>
    <mergeCell ref="B3:H3"/>
    <mergeCell ref="C4:D4"/>
    <mergeCell ref="E4:F4"/>
    <mergeCell ref="B4:B6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MGAJEK</cp:lastModifiedBy>
  <cp:lastPrinted>2020-09-03T06:58:03Z</cp:lastPrinted>
  <dcterms:created xsi:type="dcterms:W3CDTF">1997-02-26T13:46:56Z</dcterms:created>
  <dcterms:modified xsi:type="dcterms:W3CDTF">2020-12-08T08:07:38Z</dcterms:modified>
  <cp:category/>
  <cp:version/>
  <cp:contentType/>
  <cp:contentStatus/>
</cp:coreProperties>
</file>