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0"/>
  </bookViews>
  <sheets>
    <sheet name="Stan I-V 2017" sheetId="1" r:id="rId1"/>
    <sheet name="Bezrobotni w szczeg. syt." sheetId="2" r:id="rId2"/>
    <sheet name="Dynamika 2017" sheetId="3" r:id="rId3"/>
    <sheet name="Stopa bezrobocia 2017" sheetId="4" r:id="rId4"/>
    <sheet name="struktura V 2017" sheetId="5" r:id="rId5"/>
    <sheet name="struktura 2017-2016" sheetId="6" r:id="rId6"/>
  </sheets>
  <definedNames>
    <definedName name="_xlnm.Print_Area" localSheetId="1">'Bezrobotni w szczeg. syt.'!$A$1:$M$20</definedName>
    <definedName name="_xlnm.Print_Area" localSheetId="0">'Stan I-V 2017'!$A$1:$F$34</definedName>
  </definedNames>
  <calcPr fullCalcOnLoad="1"/>
</workbook>
</file>

<file path=xl/sharedStrings.xml><?xml version="1.0" encoding="utf-8"?>
<sst xmlns="http://schemas.openxmlformats.org/spreadsheetml/2006/main" count="210" uniqueCount="122">
  <si>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</si>
  <si>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</si>
  <si>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</si>
  <si>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</si>
  <si>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</si>
  <si>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</si>
  <si>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</si>
  <si>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</si>
  <si>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</si>
  <si>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</si>
  <si>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</si>
  <si>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</si>
  <si>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</si>
  <si>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</si>
  <si>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</si>
  <si>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</si>
  <si>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</si>
  <si>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</si>
  <si>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</si>
  <si>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</si>
  <si>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</si>
  <si>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</si>
  <si>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</si>
  <si>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</si>
  <si>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</si>
  <si>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</si>
  <si>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</si>
  <si>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</si>
  <si>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</si>
  <si>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</si>
  <si>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</si>
  <si>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</si>
  <si>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</si>
  <si>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</si>
  <si>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</si>
  <si>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</si>
  <si>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</si>
  <si>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</si>
  <si>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</si>
  <si>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</si>
  <si>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</si>
  <si>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</si>
  <si>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</si>
  <si>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</si>
  <si>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</si>
  <si>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</si>
  <si>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</si>
  <si>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</si>
  <si>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</si>
  <si>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</si>
  <si>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</si>
  <si>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</si>
  <si>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</si>
  <si>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</si>
  <si>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</si>
  <si>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</si>
  <si>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</si>
  <si>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</si>
  <si>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</si>
  <si>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</si>
  <si>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31 XII 2015</t>
  </si>
  <si>
    <t>podregion jeleniogórski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</si>
  <si>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</si>
  <si>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</si>
  <si>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</si>
  <si>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</si>
  <si>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</si>
  <si>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</si>
  <si>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</si>
  <si>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</si>
  <si>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</si>
  <si>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</si>
  <si>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</si>
  <si>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</si>
  <si>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</si>
  <si>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</si>
  <si>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</si>
  <si>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</si>
  <si>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</si>
  <si>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</si>
  <si>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</si>
  <si>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</si>
  <si>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</si>
  <si>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</si>
  <si>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</si>
  <si>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</si>
  <si>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stopa bezrobocia % </t>
  </si>
  <si>
    <t>stopa bezrobocia %</t>
  </si>
  <si>
    <t xml:space="preserve">ogółem           </t>
  </si>
  <si>
    <t xml:space="preserve">w tym z prawem do zasiłku    </t>
  </si>
  <si>
    <t>31 XII 2016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</si>
  <si>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</si>
  <si>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</si>
  <si>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</si>
  <si>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</si>
  <si>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</si>
  <si>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28 II 2017</t>
  </si>
  <si>
    <t>Struktura bezrobotnych według czasu pozostawania bez pracy -  stan na 31 grudnia  2016 r.</t>
  </si>
  <si>
    <t>Dynamika 31 XII 2016 = 100%</t>
  </si>
  <si>
    <t xml:space="preserve">Bezrobotni zarejestrowani                            wg stanu na  31 XII 2016 r. </t>
  </si>
  <si>
    <t>Dynamika XII/2016 = 100 %</t>
  </si>
  <si>
    <t xml:space="preserve">Stopa bezrobocia w poszczególnych miesiącach 2017 roku  i w grudniu 2016 roku                                                                         </t>
  </si>
  <si>
    <t>31 I 2017</t>
  </si>
  <si>
    <t>31 III 2017</t>
  </si>
  <si>
    <t>30 IV 2017</t>
  </si>
  <si>
    <t>31 V 2017</t>
  </si>
  <si>
    <t>30 VI 2017</t>
  </si>
  <si>
    <t>31 VII 2017</t>
  </si>
  <si>
    <t>31 VIII 2017</t>
  </si>
  <si>
    <t>30 IX 2017</t>
  </si>
  <si>
    <t>31 X 2017</t>
  </si>
  <si>
    <t>30 XI 2017</t>
  </si>
  <si>
    <t>31 XII 2017</t>
  </si>
  <si>
    <t xml:space="preserve">Liczba bezrobotnych ogółem oraz dynamika bezrobocia:  grudzień 2016 r. -  kwiecień 2017 r. </t>
  </si>
  <si>
    <t>Liczba bezrobotnych                                         stan na 31 V 2017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</si>
  <si>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I-V  2017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</si>
  <si>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I-V 2017 </t>
    </r>
  </si>
  <si>
    <t>Stopa bezrobocia (w %)  -  stan na koniec kwietnia 2017 r.</t>
  </si>
  <si>
    <t>Bezrobotni  zarejestrowani                                        stan na  31 V 2017 r.</t>
  </si>
  <si>
    <t>Bezrobotni zarejestrowani                                     wg stanu na  31 V 2017 r.</t>
  </si>
  <si>
    <t xml:space="preserve">Struktura bezrobotnych według wieku, poziomu wykształcenia, stażu pracy,                                              wg stanu na 31 maja 2017 r. </t>
  </si>
  <si>
    <t>Struktura bezrobotnych według czasu pozostawania bez pracy                                                                                          wg stanu na 31 maja 2017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</si>
</sst>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1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5" fontId="6" fillId="0" borderId="17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3" fontId="69" fillId="33" borderId="10" xfId="0" applyNumberFormat="1" applyFont="1" applyFill="1" applyBorder="1" applyAlignment="1">
      <alignment horizontal="center" vertical="center"/>
    </xf>
    <xf numFmtId="164" fontId="69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6" fillId="36" borderId="18" xfId="0" applyNumberFormat="1" applyFont="1" applyFill="1" applyBorder="1" applyAlignment="1">
      <alignment horizontal="right" vertical="center"/>
    </xf>
    <xf numFmtId="166" fontId="6" fillId="36" borderId="19" xfId="0" applyNumberFormat="1" applyFont="1" applyFill="1" applyBorder="1" applyAlignment="1">
      <alignment horizontal="right" vertical="center"/>
    </xf>
    <xf numFmtId="3" fontId="6" fillId="36" borderId="19" xfId="0" applyNumberFormat="1" applyFont="1" applyFill="1" applyBorder="1" applyAlignment="1">
      <alignment horizontal="right" vertical="center"/>
    </xf>
    <xf numFmtId="165" fontId="6" fillId="36" borderId="19" xfId="0" applyNumberFormat="1" applyFont="1" applyFill="1" applyBorder="1" applyAlignment="1">
      <alignment horizontal="right" vertical="center"/>
    </xf>
    <xf numFmtId="165" fontId="6" fillId="36" borderId="20" xfId="0" applyNumberFormat="1" applyFont="1" applyFill="1" applyBorder="1" applyAlignment="1">
      <alignment horizontal="right" vertical="center"/>
    </xf>
    <xf numFmtId="0" fontId="12" fillId="37" borderId="10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3" fontId="10" fillId="39" borderId="10" xfId="0" applyNumberFormat="1" applyFont="1" applyFill="1" applyBorder="1" applyAlignment="1">
      <alignment horizontal="center" vertical="center"/>
    </xf>
    <xf numFmtId="164" fontId="10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3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164" fontId="6" fillId="39" borderId="10" xfId="0" applyNumberFormat="1" applyFont="1" applyFill="1" applyBorder="1" applyAlignment="1">
      <alignment horizontal="center" vertical="center"/>
    </xf>
    <xf numFmtId="3" fontId="6" fillId="40" borderId="19" xfId="0" applyNumberFormat="1" applyFont="1" applyFill="1" applyBorder="1" applyAlignment="1">
      <alignment horizontal="right" vertical="center"/>
    </xf>
    <xf numFmtId="165" fontId="6" fillId="40" borderId="20" xfId="0" applyNumberFormat="1" applyFont="1" applyFill="1" applyBorder="1" applyAlignment="1">
      <alignment horizontal="right" vertical="center"/>
    </xf>
    <xf numFmtId="166" fontId="6" fillId="40" borderId="20" xfId="0" applyNumberFormat="1" applyFont="1" applyFill="1" applyBorder="1" applyAlignment="1">
      <alignment horizontal="right" vertical="center"/>
    </xf>
    <xf numFmtId="3" fontId="6" fillId="40" borderId="16" xfId="0" applyNumberFormat="1" applyFont="1" applyFill="1" applyBorder="1" applyAlignment="1">
      <alignment horizontal="right" vertical="center"/>
    </xf>
    <xf numFmtId="166" fontId="6" fillId="40" borderId="26" xfId="0" applyNumberFormat="1" applyFont="1" applyFill="1" applyBorder="1" applyAlignment="1">
      <alignment horizontal="right" vertical="center"/>
    </xf>
    <xf numFmtId="165" fontId="6" fillId="40" borderId="26" xfId="0" applyNumberFormat="1" applyFont="1" applyFill="1" applyBorder="1" applyAlignment="1">
      <alignment horizontal="right" vertical="center"/>
    </xf>
    <xf numFmtId="3" fontId="6" fillId="41" borderId="18" xfId="0" applyNumberFormat="1" applyFont="1" applyFill="1" applyBorder="1" applyAlignment="1">
      <alignment horizontal="right" vertical="center"/>
    </xf>
    <xf numFmtId="166" fontId="6" fillId="41" borderId="19" xfId="0" applyNumberFormat="1" applyFont="1" applyFill="1" applyBorder="1" applyAlignment="1">
      <alignment horizontal="right" vertical="center"/>
    </xf>
    <xf numFmtId="3" fontId="6" fillId="41" borderId="27" xfId="0" applyNumberFormat="1" applyFont="1" applyFill="1" applyBorder="1" applyAlignment="1">
      <alignment horizontal="right" vertical="center"/>
    </xf>
    <xf numFmtId="166" fontId="6" fillId="41" borderId="16" xfId="0" applyNumberFormat="1" applyFont="1" applyFill="1" applyBorder="1" applyAlignment="1">
      <alignment horizontal="right" vertical="center"/>
    </xf>
    <xf numFmtId="3" fontId="6" fillId="42" borderId="19" xfId="0" applyNumberFormat="1" applyFont="1" applyFill="1" applyBorder="1" applyAlignment="1">
      <alignment horizontal="right" vertical="center"/>
    </xf>
    <xf numFmtId="165" fontId="6" fillId="42" borderId="19" xfId="0" applyNumberFormat="1" applyFont="1" applyFill="1" applyBorder="1" applyAlignment="1">
      <alignment horizontal="right" vertical="center"/>
    </xf>
    <xf numFmtId="166" fontId="6" fillId="42" borderId="19" xfId="0" applyNumberFormat="1" applyFont="1" applyFill="1" applyBorder="1" applyAlignment="1">
      <alignment horizontal="right" vertical="center"/>
    </xf>
    <xf numFmtId="3" fontId="6" fillId="42" borderId="16" xfId="0" applyNumberFormat="1" applyFont="1" applyFill="1" applyBorder="1" applyAlignment="1">
      <alignment horizontal="right" vertical="center"/>
    </xf>
    <xf numFmtId="166" fontId="6" fillId="42" borderId="16" xfId="0" applyNumberFormat="1" applyFont="1" applyFill="1" applyBorder="1" applyAlignment="1">
      <alignment horizontal="right" vertical="center"/>
    </xf>
    <xf numFmtId="165" fontId="6" fillId="42" borderId="16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/>
    </xf>
    <xf numFmtId="165" fontId="11" fillId="42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5" fontId="6" fillId="42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64" fontId="69" fillId="33" borderId="25" xfId="0" applyNumberFormat="1" applyFont="1" applyFill="1" applyBorder="1" applyAlignment="1">
      <alignment horizontal="center" vertical="center"/>
    </xf>
    <xf numFmtId="3" fontId="10" fillId="33" borderId="28" xfId="0" applyNumberFormat="1" applyFont="1" applyFill="1" applyBorder="1" applyAlignment="1">
      <alignment horizontal="center" vertical="center"/>
    </xf>
    <xf numFmtId="3" fontId="10" fillId="39" borderId="28" xfId="0" applyNumberFormat="1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3" fontId="69" fillId="33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10" fillId="37" borderId="28" xfId="0" applyNumberFormat="1" applyFont="1" applyFill="1" applyBorder="1" applyAlignment="1">
      <alignment horizontal="center" vertical="center"/>
    </xf>
    <xf numFmtId="164" fontId="10" fillId="42" borderId="25" xfId="0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3" fontId="69" fillId="42" borderId="10" xfId="0" applyNumberFormat="1" applyFont="1" applyFill="1" applyBorder="1" applyAlignment="1">
      <alignment horizontal="center" vertical="center"/>
    </xf>
    <xf numFmtId="3" fontId="69" fillId="42" borderId="25" xfId="0" applyNumberFormat="1" applyFont="1" applyFill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right" vertical="center"/>
    </xf>
    <xf numFmtId="3" fontId="70" fillId="37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3" fontId="70" fillId="39" borderId="10" xfId="0" applyNumberFormat="1" applyFont="1" applyFill="1" applyBorder="1" applyAlignment="1">
      <alignment horizontal="center" vertical="center"/>
    </xf>
    <xf numFmtId="3" fontId="70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8" borderId="28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8" xfId="0" applyFont="1" applyFill="1" applyBorder="1" applyAlignment="1">
      <alignment horizontal="center" vertical="center" wrapText="1"/>
    </xf>
    <xf numFmtId="0" fontId="6" fillId="43" borderId="29" xfId="0" applyFont="1" applyFill="1" applyBorder="1" applyAlignment="1">
      <alignment horizontal="center" vertical="center" wrapText="1"/>
    </xf>
    <xf numFmtId="0" fontId="6" fillId="43" borderId="25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left" vertical="center"/>
    </xf>
    <xf numFmtId="0" fontId="6" fillId="39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41" borderId="33" xfId="0" applyFont="1" applyFill="1" applyBorder="1" applyAlignment="1">
      <alignment horizontal="center" vertical="center" wrapText="1"/>
    </xf>
    <xf numFmtId="0" fontId="6" fillId="41" borderId="34" xfId="0" applyFont="1" applyFill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90" zoomScaleNormal="90" zoomScalePageLayoutView="0" workbookViewId="0" topLeftCell="A13">
      <selection activeCell="T18" sqref="T18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65" t="s">
        <v>79</v>
      </c>
      <c r="B3" s="165"/>
      <c r="C3" s="165"/>
      <c r="D3" s="165"/>
      <c r="E3" s="165"/>
    </row>
    <row r="4" spans="1:5" ht="6" customHeight="1">
      <c r="A4" s="1"/>
      <c r="B4" s="1"/>
      <c r="C4" s="1"/>
      <c r="D4" s="1"/>
      <c r="E4" s="1"/>
    </row>
    <row r="5" spans="1:5" ht="24" customHeight="1">
      <c r="A5" s="166" t="s">
        <v>0</v>
      </c>
      <c r="B5" s="167" t="s">
        <v>1</v>
      </c>
      <c r="C5" s="167"/>
      <c r="D5" s="167" t="s">
        <v>98</v>
      </c>
      <c r="E5" s="167"/>
    </row>
    <row r="6" spans="1:5" ht="25.5" customHeight="1">
      <c r="A6" s="166"/>
      <c r="B6" s="90" t="s">
        <v>2</v>
      </c>
      <c r="C6" s="145" t="s">
        <v>93</v>
      </c>
      <c r="D6" s="145" t="s">
        <v>92</v>
      </c>
      <c r="E6" s="91" t="s">
        <v>3</v>
      </c>
    </row>
    <row r="7" spans="1:5" s="3" customFormat="1" ht="27" customHeight="1">
      <c r="A7" s="33" t="s">
        <v>60</v>
      </c>
      <c r="B7" s="34">
        <v>4396</v>
      </c>
      <c r="C7" s="142">
        <v>555</v>
      </c>
      <c r="D7" s="143">
        <f>B7/B8</f>
        <v>1.1663571239055452</v>
      </c>
      <c r="E7" s="35">
        <f>+C7/C8</f>
        <v>1.1635220125786163</v>
      </c>
    </row>
    <row r="8" spans="1:5" s="3" customFormat="1" ht="27" customHeight="1">
      <c r="A8" s="156" t="s">
        <v>90</v>
      </c>
      <c r="B8" s="157">
        <v>3769</v>
      </c>
      <c r="C8" s="158">
        <v>477</v>
      </c>
      <c r="D8" s="155">
        <v>1</v>
      </c>
      <c r="E8" s="14">
        <v>1</v>
      </c>
    </row>
    <row r="9" spans="1:5" ht="28.5" customHeight="1">
      <c r="A9" s="87" t="s">
        <v>105</v>
      </c>
      <c r="B9" s="88">
        <v>3236</v>
      </c>
      <c r="C9" s="151">
        <v>505</v>
      </c>
      <c r="D9" s="147">
        <f>B9/B8</f>
        <v>0.8585831785619528</v>
      </c>
      <c r="E9" s="89">
        <f>C9/C8</f>
        <v>1.0587002096436058</v>
      </c>
    </row>
    <row r="10" spans="1:6" ht="3.75" customHeight="1">
      <c r="A10" s="170"/>
      <c r="B10" s="170"/>
      <c r="C10" s="170"/>
      <c r="D10" s="170"/>
      <c r="E10" s="170"/>
      <c r="F10" s="4"/>
    </row>
    <row r="11" spans="1:5" ht="31.5" customHeight="1">
      <c r="A11" s="171" t="s">
        <v>4</v>
      </c>
      <c r="B11" s="166" t="s">
        <v>114</v>
      </c>
      <c r="C11" s="166"/>
      <c r="D11" s="168" t="s">
        <v>115</v>
      </c>
      <c r="E11" s="166" t="s">
        <v>116</v>
      </c>
    </row>
    <row r="12" spans="1:5" ht="33" customHeight="1">
      <c r="A12" s="171"/>
      <c r="B12" s="152" t="s">
        <v>2</v>
      </c>
      <c r="C12" s="144" t="s">
        <v>91</v>
      </c>
      <c r="D12" s="169"/>
      <c r="E12" s="168"/>
    </row>
    <row r="13" spans="1:7" ht="18.75">
      <c r="A13" s="83" t="s">
        <v>5</v>
      </c>
      <c r="B13" s="146">
        <v>170</v>
      </c>
      <c r="C13" s="146">
        <v>23</v>
      </c>
      <c r="D13" s="84">
        <v>30</v>
      </c>
      <c r="E13" s="85">
        <v>39</v>
      </c>
      <c r="F13" s="5"/>
      <c r="G13" s="6"/>
    </row>
    <row r="14" spans="1:7" ht="18.75">
      <c r="A14" s="83" t="s">
        <v>6</v>
      </c>
      <c r="B14" s="146">
        <v>182</v>
      </c>
      <c r="C14" s="146">
        <v>27</v>
      </c>
      <c r="D14" s="84">
        <v>47</v>
      </c>
      <c r="E14" s="85">
        <v>43</v>
      </c>
      <c r="G14" s="6"/>
    </row>
    <row r="15" spans="1:7" ht="18.75">
      <c r="A15" s="83" t="s">
        <v>7</v>
      </c>
      <c r="B15" s="146">
        <v>139</v>
      </c>
      <c r="C15" s="146">
        <v>19</v>
      </c>
      <c r="D15" s="84">
        <v>131</v>
      </c>
      <c r="E15" s="85">
        <v>22</v>
      </c>
      <c r="G15" s="6"/>
    </row>
    <row r="16" spans="1:7" ht="18.75">
      <c r="A16" s="83" t="s">
        <v>8</v>
      </c>
      <c r="B16" s="146">
        <v>351</v>
      </c>
      <c r="C16" s="146">
        <v>51</v>
      </c>
      <c r="D16" s="84">
        <v>93</v>
      </c>
      <c r="E16" s="85">
        <v>78</v>
      </c>
      <c r="G16" s="6"/>
    </row>
    <row r="17" spans="1:7" ht="18.75">
      <c r="A17" s="83" t="s">
        <v>9</v>
      </c>
      <c r="B17" s="146">
        <v>371</v>
      </c>
      <c r="C17" s="146">
        <v>50</v>
      </c>
      <c r="D17" s="84">
        <v>49</v>
      </c>
      <c r="E17" s="85">
        <v>91</v>
      </c>
      <c r="G17" s="6"/>
    </row>
    <row r="18" spans="1:7" ht="18.75">
      <c r="A18" s="83" t="s">
        <v>10</v>
      </c>
      <c r="B18" s="146">
        <v>131</v>
      </c>
      <c r="C18" s="146">
        <v>23</v>
      </c>
      <c r="D18" s="84">
        <v>77</v>
      </c>
      <c r="E18" s="85">
        <v>36</v>
      </c>
      <c r="G18" s="6"/>
    </row>
    <row r="19" spans="1:7" ht="18.75">
      <c r="A19" s="83" t="s">
        <v>11</v>
      </c>
      <c r="B19" s="146">
        <v>267</v>
      </c>
      <c r="C19" s="146">
        <v>32</v>
      </c>
      <c r="D19" s="84">
        <v>79</v>
      </c>
      <c r="E19" s="85">
        <v>65</v>
      </c>
      <c r="G19" s="6"/>
    </row>
    <row r="20" spans="1:7" ht="18.75">
      <c r="A20" s="83" t="s">
        <v>12</v>
      </c>
      <c r="B20" s="146">
        <v>180</v>
      </c>
      <c r="C20" s="146">
        <v>16</v>
      </c>
      <c r="D20" s="84">
        <v>17</v>
      </c>
      <c r="E20" s="85">
        <v>38</v>
      </c>
      <c r="G20" s="6"/>
    </row>
    <row r="21" spans="1:7" ht="18.75">
      <c r="A21" s="83" t="s">
        <v>13</v>
      </c>
      <c r="B21" s="146">
        <v>160</v>
      </c>
      <c r="C21" s="146">
        <v>26</v>
      </c>
      <c r="D21" s="84">
        <v>127</v>
      </c>
      <c r="E21" s="85">
        <v>36</v>
      </c>
      <c r="G21" s="6"/>
    </row>
    <row r="22" spans="1:7" ht="33" customHeight="1">
      <c r="A22" s="108" t="s">
        <v>32</v>
      </c>
      <c r="B22" s="149">
        <f>SUM(B13:B21)</f>
        <v>1951</v>
      </c>
      <c r="C22" s="149">
        <f>SUM(C13:C21)</f>
        <v>267</v>
      </c>
      <c r="D22" s="109">
        <f>SUM(D13:D21)</f>
        <v>650</v>
      </c>
      <c r="E22" s="109">
        <f>SUM(E13:E21)</f>
        <v>448</v>
      </c>
      <c r="F22" s="7"/>
      <c r="G22" s="7"/>
    </row>
    <row r="23" spans="1:7" ht="6" customHeight="1">
      <c r="A23" s="8"/>
      <c r="B23" s="153"/>
      <c r="C23" s="8"/>
      <c r="D23" s="26"/>
      <c r="E23" s="8"/>
      <c r="F23" s="7"/>
      <c r="G23" s="7"/>
    </row>
    <row r="24" spans="1:7" ht="33" customHeight="1">
      <c r="A24" s="99" t="s">
        <v>14</v>
      </c>
      <c r="B24" s="154">
        <v>1285</v>
      </c>
      <c r="C24" s="150">
        <v>238</v>
      </c>
      <c r="D24" s="100">
        <v>2668</v>
      </c>
      <c r="E24" s="100">
        <v>471</v>
      </c>
      <c r="F24" s="7"/>
      <c r="G24" s="7"/>
    </row>
    <row r="25" s="9" customFormat="1" ht="5.25" customHeight="1"/>
    <row r="26" spans="1:7" ht="36" customHeight="1">
      <c r="A26" s="37" t="s">
        <v>15</v>
      </c>
      <c r="B26" s="148">
        <f>B22+B24</f>
        <v>3236</v>
      </c>
      <c r="C26" s="148">
        <f>C22+C24</f>
        <v>505</v>
      </c>
      <c r="D26" s="38">
        <f>D22+D24</f>
        <v>3318</v>
      </c>
      <c r="E26" s="38">
        <f>E22+E24</f>
        <v>919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74" t="s">
        <v>117</v>
      </c>
      <c r="B28" s="174"/>
      <c r="C28" s="174"/>
      <c r="D28" s="174"/>
      <c r="E28" s="174"/>
    </row>
    <row r="29" spans="1:5" ht="9" customHeight="1">
      <c r="A29" s="175"/>
      <c r="B29" s="175"/>
      <c r="C29" s="175"/>
      <c r="D29" s="175"/>
      <c r="E29" s="175"/>
    </row>
    <row r="30" spans="1:5" ht="29.25" customHeight="1">
      <c r="A30" s="176" t="s">
        <v>16</v>
      </c>
      <c r="B30" s="177"/>
      <c r="C30" s="107">
        <v>0.077</v>
      </c>
      <c r="D30" s="12"/>
      <c r="E30" s="1"/>
    </row>
    <row r="31" spans="1:5" ht="23.25" customHeight="1">
      <c r="A31" s="178" t="s">
        <v>63</v>
      </c>
      <c r="B31" s="179"/>
      <c r="C31" s="13">
        <v>0.069</v>
      </c>
      <c r="D31" s="12"/>
      <c r="E31" s="1"/>
    </row>
    <row r="32" spans="1:5" ht="23.25" customHeight="1">
      <c r="A32" s="180" t="s">
        <v>61</v>
      </c>
      <c r="B32" s="181"/>
      <c r="C32" s="13">
        <v>0.093</v>
      </c>
      <c r="D32" s="12"/>
      <c r="E32" s="1"/>
    </row>
    <row r="33" spans="1:5" ht="22.5" customHeight="1">
      <c r="A33" s="182" t="s">
        <v>62</v>
      </c>
      <c r="B33" s="183"/>
      <c r="C33" s="110">
        <v>0.105</v>
      </c>
      <c r="D33" s="12"/>
      <c r="E33" s="1"/>
    </row>
    <row r="34" spans="1:5" ht="23.25" customHeight="1">
      <c r="A34" s="172" t="s">
        <v>14</v>
      </c>
      <c r="B34" s="173"/>
      <c r="C34" s="101">
        <v>0.041</v>
      </c>
      <c r="D34" s="12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</sheetData>
  <sheetProtection/>
  <mergeCells count="16">
    <mergeCell ref="A34:B34"/>
    <mergeCell ref="A28:E28"/>
    <mergeCell ref="A29:E29"/>
    <mergeCell ref="A30:B30"/>
    <mergeCell ref="A31:B31"/>
    <mergeCell ref="A32:B32"/>
    <mergeCell ref="A33:B33"/>
    <mergeCell ref="A3:E3"/>
    <mergeCell ref="A5:A6"/>
    <mergeCell ref="B5:C5"/>
    <mergeCell ref="D5:E5"/>
    <mergeCell ref="B11:C11"/>
    <mergeCell ref="E11:E12"/>
    <mergeCell ref="D11:D12"/>
    <mergeCell ref="A10:E10"/>
    <mergeCell ref="A11:A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10.25390625" style="0" customWidth="1"/>
    <col min="7" max="7" width="10.125" style="0" customWidth="1"/>
    <col min="8" max="8" width="11.75390625" style="0" customWidth="1"/>
    <col min="9" max="9" width="9.625" style="0" customWidth="1"/>
    <col min="10" max="10" width="11.375" style="0" customWidth="1"/>
    <col min="11" max="11" width="10.875" style="0" customWidth="1"/>
    <col min="12" max="12" width="14.875" style="0" customWidth="1"/>
    <col min="13" max="13" width="11.125" style="0" customWidth="1"/>
    <col min="14" max="14" width="7.375" style="0" customWidth="1"/>
  </cols>
  <sheetData>
    <row r="1" ht="15.75">
      <c r="M1" s="28" t="s">
        <v>72</v>
      </c>
    </row>
    <row r="2" spans="1:13" ht="39" customHeight="1">
      <c r="A2" s="191" t="s">
        <v>94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33.75" customHeight="1">
      <c r="A3" s="171" t="s">
        <v>59</v>
      </c>
      <c r="B3" s="192" t="s">
        <v>118</v>
      </c>
      <c r="C3" s="193"/>
      <c r="D3" s="193"/>
      <c r="E3" s="194"/>
      <c r="F3" s="192" t="s">
        <v>80</v>
      </c>
      <c r="G3" s="193"/>
      <c r="H3" s="193"/>
      <c r="I3" s="193"/>
      <c r="J3" s="193"/>
      <c r="K3" s="193"/>
      <c r="L3" s="193"/>
      <c r="M3" s="194"/>
    </row>
    <row r="4" spans="1:14" ht="77.25" customHeight="1">
      <c r="A4" s="171"/>
      <c r="B4" s="91" t="s">
        <v>2</v>
      </c>
      <c r="C4" s="91" t="s">
        <v>64</v>
      </c>
      <c r="D4" s="92" t="s">
        <v>65</v>
      </c>
      <c r="E4" s="92" t="s">
        <v>95</v>
      </c>
      <c r="F4" s="92" t="s">
        <v>73</v>
      </c>
      <c r="G4" s="92" t="s">
        <v>74</v>
      </c>
      <c r="H4" s="92" t="s">
        <v>66</v>
      </c>
      <c r="I4" s="92" t="s">
        <v>67</v>
      </c>
      <c r="J4" s="92" t="s">
        <v>68</v>
      </c>
      <c r="K4" s="92" t="s">
        <v>69</v>
      </c>
      <c r="L4" s="92" t="s">
        <v>70</v>
      </c>
      <c r="M4" s="92" t="s">
        <v>71</v>
      </c>
      <c r="N4" s="15"/>
    </row>
    <row r="5" spans="1:14" ht="19.5" customHeight="1">
      <c r="A5" s="25" t="s">
        <v>5</v>
      </c>
      <c r="B5" s="25">
        <v>170</v>
      </c>
      <c r="C5" s="25">
        <v>77</v>
      </c>
      <c r="D5" s="25">
        <v>23</v>
      </c>
      <c r="E5" s="25">
        <v>149</v>
      </c>
      <c r="F5" s="25">
        <v>26</v>
      </c>
      <c r="G5" s="25">
        <v>9</v>
      </c>
      <c r="H5" s="25">
        <v>109</v>
      </c>
      <c r="I5" s="25">
        <v>56</v>
      </c>
      <c r="J5" s="25">
        <v>17</v>
      </c>
      <c r="K5" s="25">
        <v>28</v>
      </c>
      <c r="L5" s="25">
        <v>0</v>
      </c>
      <c r="M5" s="25">
        <v>11</v>
      </c>
      <c r="N5" s="4"/>
    </row>
    <row r="6" spans="1:14" ht="19.5" customHeight="1">
      <c r="A6" s="25" t="s">
        <v>6</v>
      </c>
      <c r="B6" s="25">
        <v>182</v>
      </c>
      <c r="C6" s="25">
        <v>101</v>
      </c>
      <c r="D6" s="25">
        <v>27</v>
      </c>
      <c r="E6" s="25">
        <v>156</v>
      </c>
      <c r="F6" s="25">
        <v>32</v>
      </c>
      <c r="G6" s="25">
        <v>18</v>
      </c>
      <c r="H6" s="25">
        <v>99</v>
      </c>
      <c r="I6" s="25">
        <v>71</v>
      </c>
      <c r="J6" s="25">
        <v>47</v>
      </c>
      <c r="K6" s="82">
        <v>31</v>
      </c>
      <c r="L6" s="25">
        <v>2</v>
      </c>
      <c r="M6" s="25">
        <v>9</v>
      </c>
      <c r="N6" s="4"/>
    </row>
    <row r="7" spans="1:14" ht="19.5" customHeight="1">
      <c r="A7" s="25" t="s">
        <v>7</v>
      </c>
      <c r="B7" s="25">
        <v>139</v>
      </c>
      <c r="C7" s="25">
        <v>53</v>
      </c>
      <c r="D7" s="25">
        <v>19</v>
      </c>
      <c r="E7" s="25">
        <v>121</v>
      </c>
      <c r="F7" s="25">
        <v>17</v>
      </c>
      <c r="G7" s="25">
        <v>9</v>
      </c>
      <c r="H7" s="25">
        <v>85</v>
      </c>
      <c r="I7" s="25">
        <v>69</v>
      </c>
      <c r="J7" s="25">
        <v>17</v>
      </c>
      <c r="K7" s="82">
        <v>17</v>
      </c>
      <c r="L7" s="25">
        <v>0</v>
      </c>
      <c r="M7" s="25">
        <v>11</v>
      </c>
      <c r="N7" s="4"/>
    </row>
    <row r="8" spans="1:14" ht="19.5" customHeight="1">
      <c r="A8" s="25" t="s">
        <v>8</v>
      </c>
      <c r="B8" s="25">
        <v>351</v>
      </c>
      <c r="C8" s="25">
        <v>192</v>
      </c>
      <c r="D8" s="25">
        <v>51</v>
      </c>
      <c r="E8" s="25">
        <v>306</v>
      </c>
      <c r="F8" s="25">
        <v>65</v>
      </c>
      <c r="G8" s="25">
        <v>32</v>
      </c>
      <c r="H8" s="25">
        <v>204</v>
      </c>
      <c r="I8" s="25">
        <v>118</v>
      </c>
      <c r="J8" s="25">
        <v>82</v>
      </c>
      <c r="K8" s="82">
        <v>63</v>
      </c>
      <c r="L8" s="25">
        <v>3</v>
      </c>
      <c r="M8" s="25">
        <v>16</v>
      </c>
      <c r="N8" s="27"/>
    </row>
    <row r="9" spans="1:14" ht="19.5" customHeight="1">
      <c r="A9" s="25" t="s">
        <v>9</v>
      </c>
      <c r="B9" s="25">
        <v>371</v>
      </c>
      <c r="C9" s="25">
        <v>187</v>
      </c>
      <c r="D9" s="25">
        <v>50</v>
      </c>
      <c r="E9" s="25">
        <v>331</v>
      </c>
      <c r="F9" s="25">
        <v>56</v>
      </c>
      <c r="G9" s="25">
        <v>24</v>
      </c>
      <c r="H9" s="25">
        <v>231</v>
      </c>
      <c r="I9" s="25">
        <v>145</v>
      </c>
      <c r="J9" s="25">
        <v>122</v>
      </c>
      <c r="K9" s="82">
        <v>56</v>
      </c>
      <c r="L9" s="25">
        <v>1</v>
      </c>
      <c r="M9" s="25">
        <v>14</v>
      </c>
      <c r="N9" s="4"/>
    </row>
    <row r="10" spans="1:14" ht="19.5" customHeight="1">
      <c r="A10" s="25" t="s">
        <v>10</v>
      </c>
      <c r="B10" s="25">
        <v>131</v>
      </c>
      <c r="C10" s="25">
        <v>60</v>
      </c>
      <c r="D10" s="25">
        <v>23</v>
      </c>
      <c r="E10" s="25">
        <v>114</v>
      </c>
      <c r="F10" s="25">
        <v>25</v>
      </c>
      <c r="G10" s="25">
        <v>5</v>
      </c>
      <c r="H10" s="25">
        <v>65</v>
      </c>
      <c r="I10" s="25">
        <v>42</v>
      </c>
      <c r="J10" s="25">
        <v>35</v>
      </c>
      <c r="K10" s="82">
        <v>30</v>
      </c>
      <c r="L10" s="25">
        <v>0</v>
      </c>
      <c r="M10" s="25">
        <v>10</v>
      </c>
      <c r="N10" s="16"/>
    </row>
    <row r="11" spans="1:14" ht="19.5" customHeight="1">
      <c r="A11" s="25" t="s">
        <v>11</v>
      </c>
      <c r="B11" s="25">
        <v>267</v>
      </c>
      <c r="C11" s="25">
        <v>110</v>
      </c>
      <c r="D11" s="25">
        <v>32</v>
      </c>
      <c r="E11" s="25">
        <v>231</v>
      </c>
      <c r="F11" s="25">
        <v>36</v>
      </c>
      <c r="G11" s="25">
        <v>21</v>
      </c>
      <c r="H11" s="25">
        <v>159</v>
      </c>
      <c r="I11" s="25">
        <v>115</v>
      </c>
      <c r="J11" s="25">
        <v>93</v>
      </c>
      <c r="K11" s="25">
        <v>25</v>
      </c>
      <c r="L11" s="82">
        <v>0</v>
      </c>
      <c r="M11" s="25">
        <v>20</v>
      </c>
      <c r="N11" s="4"/>
    </row>
    <row r="12" spans="1:14" ht="19.5" customHeight="1">
      <c r="A12" s="25" t="s">
        <v>12</v>
      </c>
      <c r="B12" s="25">
        <v>180</v>
      </c>
      <c r="C12" s="25">
        <v>90</v>
      </c>
      <c r="D12" s="25">
        <v>16</v>
      </c>
      <c r="E12" s="25">
        <v>160</v>
      </c>
      <c r="F12" s="25">
        <v>32</v>
      </c>
      <c r="G12" s="25">
        <v>15</v>
      </c>
      <c r="H12" s="25">
        <v>121</v>
      </c>
      <c r="I12" s="25">
        <v>68</v>
      </c>
      <c r="J12" s="25">
        <v>64</v>
      </c>
      <c r="K12" s="82">
        <v>29</v>
      </c>
      <c r="L12" s="25">
        <v>0</v>
      </c>
      <c r="M12" s="25">
        <v>10</v>
      </c>
      <c r="N12" s="27"/>
    </row>
    <row r="13" spans="1:14" ht="19.5" customHeight="1">
      <c r="A13" s="25" t="s">
        <v>13</v>
      </c>
      <c r="B13" s="25">
        <v>160</v>
      </c>
      <c r="C13" s="25">
        <v>71</v>
      </c>
      <c r="D13" s="25">
        <v>26</v>
      </c>
      <c r="E13" s="25">
        <v>131</v>
      </c>
      <c r="F13" s="25">
        <v>18</v>
      </c>
      <c r="G13" s="25">
        <v>8</v>
      </c>
      <c r="H13" s="25">
        <v>76</v>
      </c>
      <c r="I13" s="25">
        <v>67</v>
      </c>
      <c r="J13" s="25">
        <v>31</v>
      </c>
      <c r="K13" s="82">
        <v>21</v>
      </c>
      <c r="L13" s="25">
        <v>0</v>
      </c>
      <c r="M13" s="25">
        <v>12</v>
      </c>
      <c r="N13" s="27"/>
    </row>
    <row r="14" spans="1:14" ht="42" customHeight="1">
      <c r="A14" s="111" t="s">
        <v>62</v>
      </c>
      <c r="B14" s="112">
        <f aca="true" t="shared" si="0" ref="B14:M14">SUM(B5:B13)</f>
        <v>1951</v>
      </c>
      <c r="C14" s="112">
        <f t="shared" si="0"/>
        <v>941</v>
      </c>
      <c r="D14" s="112">
        <f t="shared" si="0"/>
        <v>267</v>
      </c>
      <c r="E14" s="112">
        <f t="shared" si="0"/>
        <v>1699</v>
      </c>
      <c r="F14" s="112">
        <f t="shared" si="0"/>
        <v>307</v>
      </c>
      <c r="G14" s="112">
        <f t="shared" si="0"/>
        <v>141</v>
      </c>
      <c r="H14" s="112">
        <f t="shared" si="0"/>
        <v>1149</v>
      </c>
      <c r="I14" s="112">
        <f t="shared" si="0"/>
        <v>751</v>
      </c>
      <c r="J14" s="112">
        <f t="shared" si="0"/>
        <v>508</v>
      </c>
      <c r="K14" s="112">
        <f t="shared" si="0"/>
        <v>300</v>
      </c>
      <c r="L14" s="112">
        <f t="shared" si="0"/>
        <v>6</v>
      </c>
      <c r="M14" s="112">
        <f t="shared" si="0"/>
        <v>113</v>
      </c>
      <c r="N14" s="4"/>
    </row>
    <row r="15" spans="1:13" ht="3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6"/>
    </row>
    <row r="16" spans="1:14" ht="42" customHeight="1">
      <c r="A16" s="102" t="s">
        <v>17</v>
      </c>
      <c r="B16" s="103">
        <v>1285</v>
      </c>
      <c r="C16" s="103">
        <v>681</v>
      </c>
      <c r="D16" s="103">
        <v>238</v>
      </c>
      <c r="E16" s="103">
        <v>1057</v>
      </c>
      <c r="F16" s="103">
        <v>219</v>
      </c>
      <c r="G16" s="103">
        <v>86</v>
      </c>
      <c r="H16" s="103">
        <v>514</v>
      </c>
      <c r="I16" s="103">
        <v>515</v>
      </c>
      <c r="J16" s="103">
        <v>172</v>
      </c>
      <c r="K16" s="103">
        <v>225</v>
      </c>
      <c r="L16" s="103">
        <v>2</v>
      </c>
      <c r="M16" s="103">
        <v>161</v>
      </c>
      <c r="N16" s="4"/>
    </row>
    <row r="17" spans="1:14" ht="3" customHeight="1">
      <c r="A17" s="187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4"/>
    </row>
    <row r="18" spans="1:14" ht="48" customHeight="1">
      <c r="A18" s="39" t="s">
        <v>18</v>
      </c>
      <c r="B18" s="60">
        <f aca="true" t="shared" si="1" ref="B18:M18">B14+B16</f>
        <v>3236</v>
      </c>
      <c r="C18" s="60">
        <f t="shared" si="1"/>
        <v>1622</v>
      </c>
      <c r="D18" s="60">
        <f t="shared" si="1"/>
        <v>505</v>
      </c>
      <c r="E18" s="60">
        <f t="shared" si="1"/>
        <v>2756</v>
      </c>
      <c r="F18" s="60">
        <f t="shared" si="1"/>
        <v>526</v>
      </c>
      <c r="G18" s="60">
        <f t="shared" si="1"/>
        <v>227</v>
      </c>
      <c r="H18" s="60">
        <f t="shared" si="1"/>
        <v>1663</v>
      </c>
      <c r="I18" s="60">
        <f t="shared" si="1"/>
        <v>1266</v>
      </c>
      <c r="J18" s="60">
        <f t="shared" si="1"/>
        <v>680</v>
      </c>
      <c r="K18" s="60">
        <f t="shared" si="1"/>
        <v>525</v>
      </c>
      <c r="L18" s="60">
        <f t="shared" si="1"/>
        <v>8</v>
      </c>
      <c r="M18" s="60">
        <f t="shared" si="1"/>
        <v>274</v>
      </c>
      <c r="N18" s="4"/>
    </row>
    <row r="19" spans="1:12" ht="31.5" customHeight="1">
      <c r="A19" s="195" t="s">
        <v>81</v>
      </c>
      <c r="B19" s="195"/>
      <c r="C19" s="195"/>
      <c r="D19" s="195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90"/>
      <c r="B20" s="190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40" t="s">
        <v>27</v>
      </c>
      <c r="I1" s="32"/>
      <c r="J1" s="32"/>
    </row>
    <row r="2" spans="2:8" ht="6" customHeight="1">
      <c r="B2" s="1"/>
      <c r="C2" s="1"/>
      <c r="D2" s="1"/>
      <c r="E2" s="1"/>
      <c r="F2" s="1"/>
      <c r="G2" s="1"/>
      <c r="H2" s="22"/>
    </row>
    <row r="3" spans="2:8" ht="20.25">
      <c r="B3" s="196" t="s">
        <v>113</v>
      </c>
      <c r="C3" s="196"/>
      <c r="D3" s="196"/>
      <c r="E3" s="196"/>
      <c r="F3" s="196"/>
      <c r="G3" s="196"/>
      <c r="H3" s="196"/>
    </row>
    <row r="4" spans="2:8" ht="6.75" customHeight="1">
      <c r="B4" s="1"/>
      <c r="C4" s="1"/>
      <c r="D4" s="1"/>
      <c r="E4" s="1"/>
      <c r="F4" s="1"/>
      <c r="G4" s="1"/>
      <c r="H4" s="1"/>
    </row>
    <row r="5" spans="2:10" ht="33.75" customHeight="1">
      <c r="B5" s="171" t="s">
        <v>19</v>
      </c>
      <c r="C5" s="197" t="s">
        <v>99</v>
      </c>
      <c r="D5" s="197"/>
      <c r="E5" s="197" t="s">
        <v>119</v>
      </c>
      <c r="F5" s="197"/>
      <c r="G5" s="192" t="s">
        <v>100</v>
      </c>
      <c r="H5" s="194"/>
      <c r="I5" s="23"/>
      <c r="J5" s="23"/>
    </row>
    <row r="6" spans="2:9" ht="33.75" customHeight="1">
      <c r="B6" s="171"/>
      <c r="C6" s="93" t="s">
        <v>2</v>
      </c>
      <c r="D6" s="93" t="s">
        <v>20</v>
      </c>
      <c r="E6" s="93" t="s">
        <v>2</v>
      </c>
      <c r="F6" s="93" t="s">
        <v>20</v>
      </c>
      <c r="G6" s="93" t="s">
        <v>21</v>
      </c>
      <c r="H6" s="93" t="s">
        <v>22</v>
      </c>
      <c r="I6" s="24"/>
    </row>
    <row r="7" spans="2:8" ht="21" customHeight="1">
      <c r="B7" s="25" t="s">
        <v>5</v>
      </c>
      <c r="C7" s="25">
        <v>175</v>
      </c>
      <c r="D7" s="25">
        <v>19</v>
      </c>
      <c r="E7" s="25">
        <v>170</v>
      </c>
      <c r="F7" s="25">
        <v>23</v>
      </c>
      <c r="G7" s="61">
        <f aca="true" t="shared" si="0" ref="G7:H16">E7/C7</f>
        <v>0.9714285714285714</v>
      </c>
      <c r="H7" s="61">
        <f t="shared" si="0"/>
        <v>1.2105263157894737</v>
      </c>
    </row>
    <row r="8" spans="2:8" ht="21" customHeight="1">
      <c r="B8" s="25" t="s">
        <v>6</v>
      </c>
      <c r="C8" s="25">
        <v>217</v>
      </c>
      <c r="D8" s="25">
        <v>24</v>
      </c>
      <c r="E8" s="25">
        <v>182</v>
      </c>
      <c r="F8" s="25">
        <v>27</v>
      </c>
      <c r="G8" s="61">
        <f t="shared" si="0"/>
        <v>0.8387096774193549</v>
      </c>
      <c r="H8" s="61">
        <f t="shared" si="0"/>
        <v>1.125</v>
      </c>
    </row>
    <row r="9" spans="2:8" ht="21" customHeight="1">
      <c r="B9" s="25" t="s">
        <v>7</v>
      </c>
      <c r="C9" s="25">
        <v>148</v>
      </c>
      <c r="D9" s="25">
        <v>17</v>
      </c>
      <c r="E9" s="25">
        <v>139</v>
      </c>
      <c r="F9" s="25">
        <v>19</v>
      </c>
      <c r="G9" s="61">
        <f t="shared" si="0"/>
        <v>0.9391891891891891</v>
      </c>
      <c r="H9" s="61">
        <f t="shared" si="0"/>
        <v>1.1176470588235294</v>
      </c>
    </row>
    <row r="10" spans="2:8" ht="21" customHeight="1">
      <c r="B10" s="25" t="s">
        <v>8</v>
      </c>
      <c r="C10" s="25">
        <v>408</v>
      </c>
      <c r="D10" s="25">
        <v>42</v>
      </c>
      <c r="E10" s="25">
        <v>351</v>
      </c>
      <c r="F10" s="25">
        <v>51</v>
      </c>
      <c r="G10" s="61">
        <f t="shared" si="0"/>
        <v>0.8602941176470589</v>
      </c>
      <c r="H10" s="61">
        <f t="shared" si="0"/>
        <v>1.2142857142857142</v>
      </c>
    </row>
    <row r="11" spans="2:8" ht="21" customHeight="1">
      <c r="B11" s="25" t="s">
        <v>9</v>
      </c>
      <c r="C11" s="25">
        <v>410</v>
      </c>
      <c r="D11" s="25">
        <v>42</v>
      </c>
      <c r="E11" s="25">
        <v>371</v>
      </c>
      <c r="F11" s="25">
        <v>50</v>
      </c>
      <c r="G11" s="61">
        <f t="shared" si="0"/>
        <v>0.9048780487804878</v>
      </c>
      <c r="H11" s="61">
        <f t="shared" si="0"/>
        <v>1.1904761904761905</v>
      </c>
    </row>
    <row r="12" spans="2:8" ht="21" customHeight="1">
      <c r="B12" s="25" t="s">
        <v>10</v>
      </c>
      <c r="C12" s="25">
        <v>179</v>
      </c>
      <c r="D12" s="25">
        <v>21</v>
      </c>
      <c r="E12" s="25">
        <v>131</v>
      </c>
      <c r="F12" s="25">
        <v>23</v>
      </c>
      <c r="G12" s="61">
        <f t="shared" si="0"/>
        <v>0.7318435754189944</v>
      </c>
      <c r="H12" s="61">
        <f t="shared" si="0"/>
        <v>1.0952380952380953</v>
      </c>
    </row>
    <row r="13" spans="2:8" ht="21" customHeight="1">
      <c r="B13" s="25" t="s">
        <v>11</v>
      </c>
      <c r="C13" s="25">
        <v>288</v>
      </c>
      <c r="D13" s="25">
        <v>26</v>
      </c>
      <c r="E13" s="25">
        <v>267</v>
      </c>
      <c r="F13" s="25">
        <v>32</v>
      </c>
      <c r="G13" s="61">
        <f t="shared" si="0"/>
        <v>0.9270833333333334</v>
      </c>
      <c r="H13" s="61">
        <f t="shared" si="0"/>
        <v>1.2307692307692308</v>
      </c>
    </row>
    <row r="14" spans="2:8" ht="21" customHeight="1">
      <c r="B14" s="25" t="s">
        <v>12</v>
      </c>
      <c r="C14" s="25">
        <v>192</v>
      </c>
      <c r="D14" s="25">
        <v>16</v>
      </c>
      <c r="E14" s="25">
        <v>180</v>
      </c>
      <c r="F14" s="25">
        <v>16</v>
      </c>
      <c r="G14" s="61">
        <f t="shared" si="0"/>
        <v>0.9375</v>
      </c>
      <c r="H14" s="61">
        <f t="shared" si="0"/>
        <v>1</v>
      </c>
    </row>
    <row r="15" spans="2:8" ht="21" customHeight="1">
      <c r="B15" s="25" t="s">
        <v>13</v>
      </c>
      <c r="C15" s="25">
        <v>207</v>
      </c>
      <c r="D15" s="25">
        <v>33</v>
      </c>
      <c r="E15" s="25">
        <v>160</v>
      </c>
      <c r="F15" s="25">
        <v>26</v>
      </c>
      <c r="G15" s="61">
        <f t="shared" si="0"/>
        <v>0.7729468599033816</v>
      </c>
      <c r="H15" s="61">
        <f t="shared" si="0"/>
        <v>0.7878787878787878</v>
      </c>
    </row>
    <row r="16" spans="2:8" ht="31.5" customHeight="1">
      <c r="B16" s="113" t="s">
        <v>23</v>
      </c>
      <c r="C16" s="112">
        <f>SUM(C7:C15)</f>
        <v>2224</v>
      </c>
      <c r="D16" s="112">
        <f>SUM(D7:D15)</f>
        <v>240</v>
      </c>
      <c r="E16" s="112">
        <f>SUM(E7:E15)</f>
        <v>1951</v>
      </c>
      <c r="F16" s="112">
        <f>SUM(F7:F15)</f>
        <v>267</v>
      </c>
      <c r="G16" s="114">
        <f t="shared" si="0"/>
        <v>0.877248201438849</v>
      </c>
      <c r="H16" s="114">
        <f t="shared" si="0"/>
        <v>1.1125</v>
      </c>
    </row>
    <row r="17" spans="2:8" ht="3.75" customHeight="1">
      <c r="B17" s="63"/>
      <c r="C17" s="63"/>
      <c r="D17" s="63"/>
      <c r="E17" s="63"/>
      <c r="F17" s="63"/>
      <c r="G17" s="86"/>
      <c r="H17" s="86"/>
    </row>
    <row r="18" spans="2:8" ht="31.5" customHeight="1">
      <c r="B18" s="104" t="s">
        <v>24</v>
      </c>
      <c r="C18" s="103">
        <v>1545</v>
      </c>
      <c r="D18" s="105">
        <v>237</v>
      </c>
      <c r="E18" s="103">
        <v>1285</v>
      </c>
      <c r="F18" s="105">
        <v>238</v>
      </c>
      <c r="G18" s="106">
        <f>E18/C18</f>
        <v>0.8317152103559871</v>
      </c>
      <c r="H18" s="106">
        <f>F18/D18</f>
        <v>1.0042194092827004</v>
      </c>
    </row>
    <row r="19" spans="2:8" ht="4.5" customHeight="1">
      <c r="B19" s="63"/>
      <c r="C19" s="63"/>
      <c r="D19" s="63"/>
      <c r="E19" s="63"/>
      <c r="F19" s="63"/>
      <c r="G19" s="86"/>
      <c r="H19" s="86"/>
    </row>
    <row r="20" spans="2:8" ht="33.75" customHeight="1">
      <c r="B20" s="39" t="s">
        <v>25</v>
      </c>
      <c r="C20" s="60">
        <f>C16+C18</f>
        <v>3769</v>
      </c>
      <c r="D20" s="60">
        <f>D16+D18</f>
        <v>477</v>
      </c>
      <c r="E20" s="60">
        <f>E16+E18</f>
        <v>3236</v>
      </c>
      <c r="F20" s="60">
        <f>F16+F18</f>
        <v>505</v>
      </c>
      <c r="G20" s="62">
        <f>E20/C20</f>
        <v>0.8585831785619528</v>
      </c>
      <c r="H20" s="62">
        <f>F20/D20</f>
        <v>1.0587002096436058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zoomScalePageLayoutView="0" workbookViewId="0" topLeftCell="A1">
      <selection activeCell="I33" sqref="I33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85.5" customHeight="1">
      <c r="I1" s="204" t="s">
        <v>28</v>
      </c>
      <c r="J1" s="204"/>
      <c r="K1" s="204"/>
      <c r="L1" s="32"/>
    </row>
    <row r="2" spans="1:11" s="29" customFormat="1" ht="23.25" customHeight="1">
      <c r="A2" s="165" t="s">
        <v>101</v>
      </c>
      <c r="B2" s="165"/>
      <c r="C2" s="165"/>
      <c r="D2" s="165"/>
      <c r="E2" s="165"/>
      <c r="F2" s="205"/>
      <c r="G2" s="205"/>
      <c r="H2" s="205"/>
      <c r="I2" s="205"/>
      <c r="J2" s="205"/>
      <c r="K2" s="205"/>
    </row>
    <row r="3" ht="2.25" customHeight="1"/>
    <row r="4" spans="1:11" ht="21" customHeight="1">
      <c r="A4" s="199" t="s">
        <v>29</v>
      </c>
      <c r="B4" s="199"/>
      <c r="C4" s="199"/>
      <c r="D4" s="199"/>
      <c r="E4" s="203" t="s">
        <v>86</v>
      </c>
      <c r="F4" s="64"/>
      <c r="G4" s="200" t="s">
        <v>30</v>
      </c>
      <c r="H4" s="200"/>
      <c r="I4" s="200"/>
      <c r="J4" s="200"/>
      <c r="K4" s="203" t="s">
        <v>87</v>
      </c>
    </row>
    <row r="5" spans="1:11" ht="19.5" customHeight="1">
      <c r="A5" s="198" t="s">
        <v>83</v>
      </c>
      <c r="B5" s="198" t="s">
        <v>2</v>
      </c>
      <c r="C5" s="199" t="s">
        <v>89</v>
      </c>
      <c r="D5" s="199"/>
      <c r="E5" s="203"/>
      <c r="F5" s="64"/>
      <c r="G5" s="202" t="s">
        <v>83</v>
      </c>
      <c r="H5" s="202" t="s">
        <v>2</v>
      </c>
      <c r="I5" s="200" t="s">
        <v>82</v>
      </c>
      <c r="J5" s="200"/>
      <c r="K5" s="203"/>
    </row>
    <row r="6" spans="1:11" ht="15.75" customHeight="1">
      <c r="A6" s="198"/>
      <c r="B6" s="198"/>
      <c r="C6" s="136" t="s">
        <v>85</v>
      </c>
      <c r="D6" s="102" t="s">
        <v>84</v>
      </c>
      <c r="E6" s="203"/>
      <c r="F6" s="64"/>
      <c r="G6" s="202"/>
      <c r="H6" s="202"/>
      <c r="I6" s="111" t="s">
        <v>88</v>
      </c>
      <c r="J6" s="111" t="s">
        <v>84</v>
      </c>
      <c r="K6" s="203"/>
    </row>
    <row r="7" spans="1:11" ht="27.75" customHeight="1">
      <c r="A7" s="160" t="s">
        <v>90</v>
      </c>
      <c r="B7" s="161">
        <v>1545</v>
      </c>
      <c r="C7" s="162">
        <v>237</v>
      </c>
      <c r="D7" s="159">
        <f aca="true" t="shared" si="0" ref="D7:D13">C7/B7%</f>
        <v>15.339805825242719</v>
      </c>
      <c r="E7" s="138">
        <v>4.6</v>
      </c>
      <c r="F7" s="65"/>
      <c r="G7" s="160" t="s">
        <v>90</v>
      </c>
      <c r="H7" s="163">
        <v>2224</v>
      </c>
      <c r="I7" s="164">
        <v>240</v>
      </c>
      <c r="J7" s="137">
        <f aca="true" t="shared" si="1" ref="J7:J13">I7/H7%</f>
        <v>10.79136690647482</v>
      </c>
      <c r="K7" s="138">
        <v>11.5</v>
      </c>
    </row>
    <row r="8" spans="1:11" ht="27.75" customHeight="1">
      <c r="A8" s="50" t="s">
        <v>102</v>
      </c>
      <c r="B8" s="103">
        <v>1610</v>
      </c>
      <c r="C8" s="25">
        <v>263</v>
      </c>
      <c r="D8" s="139">
        <f t="shared" si="0"/>
        <v>16.335403726708073</v>
      </c>
      <c r="E8" s="140">
        <v>4.7</v>
      </c>
      <c r="F8" s="64"/>
      <c r="G8" s="50" t="s">
        <v>102</v>
      </c>
      <c r="H8" s="112">
        <v>2226</v>
      </c>
      <c r="I8" s="141">
        <v>262</v>
      </c>
      <c r="J8" s="139">
        <f t="shared" si="1"/>
        <v>11.769991015274034</v>
      </c>
      <c r="K8" s="140">
        <v>11.4</v>
      </c>
    </row>
    <row r="9" spans="1:11" ht="27.75" customHeight="1">
      <c r="A9" s="50" t="s">
        <v>96</v>
      </c>
      <c r="B9" s="103">
        <v>1638</v>
      </c>
      <c r="C9" s="25">
        <v>280</v>
      </c>
      <c r="D9" s="139">
        <f t="shared" si="0"/>
        <v>17.094017094017094</v>
      </c>
      <c r="E9" s="140">
        <v>4.8</v>
      </c>
      <c r="F9" s="64"/>
      <c r="G9" s="50" t="s">
        <v>96</v>
      </c>
      <c r="H9" s="112">
        <v>2213</v>
      </c>
      <c r="I9" s="141">
        <v>270</v>
      </c>
      <c r="J9" s="139">
        <f t="shared" si="1"/>
        <v>12.200632625395391</v>
      </c>
      <c r="K9" s="140">
        <v>11.4</v>
      </c>
    </row>
    <row r="10" spans="1:12" ht="27.75" customHeight="1">
      <c r="A10" s="50" t="s">
        <v>103</v>
      </c>
      <c r="B10" s="103">
        <v>1445</v>
      </c>
      <c r="C10" s="25">
        <v>286</v>
      </c>
      <c r="D10" s="139">
        <f t="shared" si="0"/>
        <v>19.792387543252595</v>
      </c>
      <c r="E10" s="140">
        <v>4.2</v>
      </c>
      <c r="F10" s="64"/>
      <c r="G10" s="50" t="s">
        <v>103</v>
      </c>
      <c r="H10" s="112">
        <v>2129</v>
      </c>
      <c r="I10" s="141">
        <v>260</v>
      </c>
      <c r="J10" s="139">
        <f t="shared" si="1"/>
        <v>12.21230624706435</v>
      </c>
      <c r="K10" s="140">
        <v>10.9</v>
      </c>
      <c r="L10" s="30"/>
    </row>
    <row r="11" spans="1:12" ht="27.75" customHeight="1">
      <c r="A11" s="50" t="s">
        <v>104</v>
      </c>
      <c r="B11" s="103">
        <v>1405</v>
      </c>
      <c r="C11" s="25">
        <v>273</v>
      </c>
      <c r="D11" s="139">
        <f t="shared" si="0"/>
        <v>19.430604982206404</v>
      </c>
      <c r="E11" s="140">
        <v>4.1</v>
      </c>
      <c r="F11" s="64"/>
      <c r="G11" s="50" t="s">
        <v>104</v>
      </c>
      <c r="H11" s="112">
        <v>2024</v>
      </c>
      <c r="I11" s="141">
        <v>259</v>
      </c>
      <c r="J11" s="139">
        <f t="shared" si="1"/>
        <v>12.796442687747037</v>
      </c>
      <c r="K11" s="140">
        <v>10.5</v>
      </c>
      <c r="L11" s="30"/>
    </row>
    <row r="12" spans="1:12" ht="27.75" customHeight="1">
      <c r="A12" s="50" t="s">
        <v>105</v>
      </c>
      <c r="B12" s="103">
        <v>1285</v>
      </c>
      <c r="C12" s="25">
        <v>238</v>
      </c>
      <c r="D12" s="139">
        <f t="shared" si="0"/>
        <v>18.52140077821012</v>
      </c>
      <c r="E12" s="140"/>
      <c r="F12" s="64"/>
      <c r="G12" s="50" t="s">
        <v>105</v>
      </c>
      <c r="H12" s="112">
        <v>1951</v>
      </c>
      <c r="I12" s="141">
        <v>267</v>
      </c>
      <c r="J12" s="139">
        <f t="shared" si="1"/>
        <v>13.685289595079446</v>
      </c>
      <c r="K12" s="140"/>
      <c r="L12" s="30"/>
    </row>
    <row r="13" spans="1:12" ht="27.75" customHeight="1" hidden="1">
      <c r="A13" s="50" t="s">
        <v>106</v>
      </c>
      <c r="B13" s="103"/>
      <c r="C13" s="25"/>
      <c r="D13" s="139" t="e">
        <f t="shared" si="0"/>
        <v>#DIV/0!</v>
      </c>
      <c r="E13" s="140"/>
      <c r="F13" s="64"/>
      <c r="G13" s="50" t="s">
        <v>106</v>
      </c>
      <c r="H13" s="112"/>
      <c r="I13" s="141"/>
      <c r="J13" s="139" t="e">
        <f t="shared" si="1"/>
        <v>#DIV/0!</v>
      </c>
      <c r="K13" s="140"/>
      <c r="L13" s="30"/>
    </row>
    <row r="14" spans="1:12" ht="27.75" customHeight="1" hidden="1">
      <c r="A14" s="50" t="s">
        <v>107</v>
      </c>
      <c r="B14" s="103"/>
      <c r="C14" s="25"/>
      <c r="D14" s="139" t="e">
        <f aca="true" t="shared" si="2" ref="D14:D19">C14/B14%</f>
        <v>#DIV/0!</v>
      </c>
      <c r="E14" s="140"/>
      <c r="F14" s="64"/>
      <c r="G14" s="50" t="s">
        <v>107</v>
      </c>
      <c r="H14" s="112"/>
      <c r="I14" s="141"/>
      <c r="J14" s="139" t="e">
        <f aca="true" t="shared" si="3" ref="J14:J19">I14/H14%</f>
        <v>#DIV/0!</v>
      </c>
      <c r="K14" s="140"/>
      <c r="L14" s="30"/>
    </row>
    <row r="15" spans="1:12" ht="27.75" customHeight="1" hidden="1">
      <c r="A15" s="50" t="s">
        <v>108</v>
      </c>
      <c r="B15" s="103"/>
      <c r="C15" s="25"/>
      <c r="D15" s="139" t="e">
        <f t="shared" si="2"/>
        <v>#DIV/0!</v>
      </c>
      <c r="E15" s="140"/>
      <c r="F15" s="64"/>
      <c r="G15" s="50" t="s">
        <v>108</v>
      </c>
      <c r="H15" s="112"/>
      <c r="I15" s="141"/>
      <c r="J15" s="139" t="e">
        <f t="shared" si="3"/>
        <v>#DIV/0!</v>
      </c>
      <c r="K15" s="140"/>
      <c r="L15" s="30"/>
    </row>
    <row r="16" spans="1:12" ht="27.75" customHeight="1" hidden="1">
      <c r="A16" s="50" t="s">
        <v>109</v>
      </c>
      <c r="B16" s="103"/>
      <c r="C16" s="25"/>
      <c r="D16" s="139" t="e">
        <f t="shared" si="2"/>
        <v>#DIV/0!</v>
      </c>
      <c r="E16" s="140"/>
      <c r="F16" s="64"/>
      <c r="G16" s="50" t="s">
        <v>109</v>
      </c>
      <c r="H16" s="112"/>
      <c r="I16" s="141"/>
      <c r="J16" s="139" t="e">
        <f t="shared" si="3"/>
        <v>#DIV/0!</v>
      </c>
      <c r="K16" s="140"/>
      <c r="L16" s="30"/>
    </row>
    <row r="17" spans="1:12" ht="27.75" customHeight="1" hidden="1">
      <c r="A17" s="50" t="s">
        <v>110</v>
      </c>
      <c r="B17" s="103"/>
      <c r="C17" s="25"/>
      <c r="D17" s="139" t="e">
        <f t="shared" si="2"/>
        <v>#DIV/0!</v>
      </c>
      <c r="E17" s="140"/>
      <c r="F17" s="64"/>
      <c r="G17" s="50" t="s">
        <v>110</v>
      </c>
      <c r="H17" s="112"/>
      <c r="I17" s="141"/>
      <c r="J17" s="139" t="e">
        <f t="shared" si="3"/>
        <v>#DIV/0!</v>
      </c>
      <c r="K17" s="140"/>
      <c r="L17" s="30"/>
    </row>
    <row r="18" spans="1:12" ht="27.75" customHeight="1" hidden="1">
      <c r="A18" s="50" t="s">
        <v>111</v>
      </c>
      <c r="B18" s="103"/>
      <c r="C18" s="25"/>
      <c r="D18" s="139" t="e">
        <f t="shared" si="2"/>
        <v>#DIV/0!</v>
      </c>
      <c r="E18" s="140"/>
      <c r="F18" s="64"/>
      <c r="G18" s="50" t="s">
        <v>111</v>
      </c>
      <c r="H18" s="112"/>
      <c r="I18" s="141"/>
      <c r="J18" s="139" t="e">
        <f t="shared" si="3"/>
        <v>#DIV/0!</v>
      </c>
      <c r="K18" s="140"/>
      <c r="L18" s="30"/>
    </row>
    <row r="19" spans="1:13" ht="27.75" customHeight="1" hidden="1">
      <c r="A19" s="50" t="s">
        <v>112</v>
      </c>
      <c r="B19" s="103"/>
      <c r="C19" s="25"/>
      <c r="D19" s="139" t="e">
        <f t="shared" si="2"/>
        <v>#DIV/0!</v>
      </c>
      <c r="E19" s="140"/>
      <c r="F19" s="66"/>
      <c r="G19" s="50" t="s">
        <v>112</v>
      </c>
      <c r="H19" s="112"/>
      <c r="I19" s="141"/>
      <c r="J19" s="139" t="e">
        <f t="shared" si="3"/>
        <v>#DIV/0!</v>
      </c>
      <c r="K19" s="140"/>
      <c r="L19" s="2"/>
      <c r="M19" s="1"/>
    </row>
    <row r="20" spans="1:13" ht="9.75" customHeight="1">
      <c r="A20" s="201"/>
      <c r="B20" s="201"/>
      <c r="C20" s="201"/>
      <c r="D20" s="201"/>
      <c r="E20" s="201"/>
      <c r="F20" s="31"/>
      <c r="G20" s="31"/>
      <c r="H20" s="31"/>
      <c r="I20" s="31"/>
      <c r="J20" s="31"/>
      <c r="K20" s="31"/>
      <c r="L20" s="2"/>
      <c r="M20" s="1"/>
    </row>
  </sheetData>
  <sheetProtection/>
  <mergeCells count="13">
    <mergeCell ref="I1:K1"/>
    <mergeCell ref="A2:K2"/>
    <mergeCell ref="K4:K6"/>
    <mergeCell ref="A4:D4"/>
    <mergeCell ref="A5:A6"/>
    <mergeCell ref="B5:B6"/>
    <mergeCell ref="C5:D5"/>
    <mergeCell ref="I5:J5"/>
    <mergeCell ref="A20:E20"/>
    <mergeCell ref="G5:G6"/>
    <mergeCell ref="H5:H6"/>
    <mergeCell ref="E4:E6"/>
    <mergeCell ref="G4:J4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M16" sqref="M16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6.5" customHeight="1">
      <c r="H1" s="204" t="s">
        <v>40</v>
      </c>
      <c r="I1" s="204"/>
    </row>
    <row r="2" spans="2:8" ht="42" customHeight="1" thickBot="1">
      <c r="B2" s="210" t="s">
        <v>120</v>
      </c>
      <c r="C2" s="210"/>
      <c r="D2" s="210"/>
      <c r="E2" s="210"/>
      <c r="F2" s="210"/>
      <c r="G2" s="210"/>
      <c r="H2" s="210"/>
    </row>
    <row r="3" spans="2:8" ht="24" customHeight="1" thickBot="1">
      <c r="B3" s="206" t="s">
        <v>75</v>
      </c>
      <c r="C3" s="211" t="s">
        <v>31</v>
      </c>
      <c r="D3" s="212"/>
      <c r="E3" s="213" t="s">
        <v>14</v>
      </c>
      <c r="F3" s="213"/>
      <c r="G3" s="214" t="s">
        <v>32</v>
      </c>
      <c r="H3" s="215"/>
    </row>
    <row r="4" spans="2:8" ht="16.5" thickBot="1">
      <c r="B4" s="208"/>
      <c r="C4" s="81" t="s">
        <v>2</v>
      </c>
      <c r="D4" s="68" t="s">
        <v>33</v>
      </c>
      <c r="E4" s="68" t="s">
        <v>2</v>
      </c>
      <c r="F4" s="68" t="s">
        <v>33</v>
      </c>
      <c r="G4" s="68" t="s">
        <v>2</v>
      </c>
      <c r="H4" s="69" t="s">
        <v>33</v>
      </c>
    </row>
    <row r="5" spans="2:8" ht="18.75" customHeight="1" thickBot="1">
      <c r="B5" s="207"/>
      <c r="C5" s="121">
        <f aca="true" t="shared" si="0" ref="C5:H5">SUM(C6:C10)</f>
        <v>3236</v>
      </c>
      <c r="D5" s="122">
        <f t="shared" si="0"/>
        <v>100</v>
      </c>
      <c r="E5" s="125">
        <f t="shared" si="0"/>
        <v>1285</v>
      </c>
      <c r="F5" s="127">
        <f t="shared" si="0"/>
        <v>100</v>
      </c>
      <c r="G5" s="115">
        <f t="shared" si="0"/>
        <v>1951</v>
      </c>
      <c r="H5" s="117">
        <f t="shared" si="0"/>
        <v>99.99999999999999</v>
      </c>
    </row>
    <row r="6" spans="2:8" ht="15.75">
      <c r="B6" s="79" t="s">
        <v>41</v>
      </c>
      <c r="C6" s="52">
        <f>E6+G6</f>
        <v>227</v>
      </c>
      <c r="D6" s="53">
        <f>C6/C5%</f>
        <v>7.014833127317676</v>
      </c>
      <c r="E6" s="52">
        <v>86</v>
      </c>
      <c r="F6" s="53">
        <f>E6/E5%</f>
        <v>6.692607003891051</v>
      </c>
      <c r="G6" s="52">
        <v>141</v>
      </c>
      <c r="H6" s="59">
        <f>G6/G5%</f>
        <v>7.227063044592516</v>
      </c>
    </row>
    <row r="7" spans="2:8" ht="15.75">
      <c r="B7" s="70" t="s">
        <v>42</v>
      </c>
      <c r="C7" s="41">
        <f>E7+G7</f>
        <v>748</v>
      </c>
      <c r="D7" s="42">
        <f>C7/C5%</f>
        <v>23.114956736711992</v>
      </c>
      <c r="E7" s="41">
        <v>314</v>
      </c>
      <c r="F7" s="42">
        <f>E7/E5%</f>
        <v>24.435797665369652</v>
      </c>
      <c r="G7" s="41">
        <v>434</v>
      </c>
      <c r="H7" s="43">
        <f>G7/G5%</f>
        <v>22.24500256278831</v>
      </c>
    </row>
    <row r="8" spans="2:8" ht="15.75">
      <c r="B8" s="70" t="s">
        <v>43</v>
      </c>
      <c r="C8" s="41">
        <f>E8+G8</f>
        <v>709</v>
      </c>
      <c r="D8" s="42">
        <f>C8/C5%</f>
        <v>21.909765142150803</v>
      </c>
      <c r="E8" s="41">
        <v>261</v>
      </c>
      <c r="F8" s="42">
        <f>E8/E5%</f>
        <v>20.311284046692606</v>
      </c>
      <c r="G8" s="41">
        <v>448</v>
      </c>
      <c r="H8" s="43">
        <f>G8/G5%</f>
        <v>22.96258329062019</v>
      </c>
    </row>
    <row r="9" spans="2:8" ht="15.75">
      <c r="B9" s="70" t="s">
        <v>44</v>
      </c>
      <c r="C9" s="41">
        <f>E9+G9</f>
        <v>605</v>
      </c>
      <c r="D9" s="42">
        <f>C9/C5%</f>
        <v>18.69592088998764</v>
      </c>
      <c r="E9" s="41">
        <v>234</v>
      </c>
      <c r="F9" s="42">
        <f>E9/E5%</f>
        <v>18.21011673151751</v>
      </c>
      <c r="G9" s="41">
        <v>371</v>
      </c>
      <c r="H9" s="43">
        <f>G9/G5%</f>
        <v>19.015889287544848</v>
      </c>
    </row>
    <row r="10" spans="2:8" ht="16.5" thickBot="1">
      <c r="B10" s="71" t="s">
        <v>45</v>
      </c>
      <c r="C10" s="44">
        <f>E10+G10</f>
        <v>947</v>
      </c>
      <c r="D10" s="45">
        <f>C10/C5%</f>
        <v>29.264524103831892</v>
      </c>
      <c r="E10" s="44">
        <v>390</v>
      </c>
      <c r="F10" s="45">
        <f>E10/E5%</f>
        <v>30.350194552529185</v>
      </c>
      <c r="G10" s="44">
        <v>557</v>
      </c>
      <c r="H10" s="46">
        <f>G10/G5%</f>
        <v>28.549461814454123</v>
      </c>
    </row>
    <row r="11" spans="2:8" ht="3.75" customHeight="1" thickBot="1">
      <c r="B11" s="72"/>
      <c r="C11" s="73"/>
      <c r="D11" s="74"/>
      <c r="E11" s="47"/>
      <c r="F11" s="74"/>
      <c r="G11" s="75"/>
      <c r="H11" s="74"/>
    </row>
    <row r="12" spans="2:8" ht="19.5" customHeight="1" thickBot="1">
      <c r="B12" s="206" t="s">
        <v>76</v>
      </c>
      <c r="C12" s="135" t="s">
        <v>2</v>
      </c>
      <c r="D12" s="131" t="s">
        <v>33</v>
      </c>
      <c r="E12" s="132" t="s">
        <v>2</v>
      </c>
      <c r="F12" s="132" t="s">
        <v>33</v>
      </c>
      <c r="G12" s="133" t="s">
        <v>2</v>
      </c>
      <c r="H12" s="134" t="s">
        <v>33</v>
      </c>
    </row>
    <row r="13" spans="2:8" ht="18.75" customHeight="1" thickBot="1">
      <c r="B13" s="207"/>
      <c r="C13" s="123">
        <f aca="true" t="shared" si="1" ref="C13:H13">SUM(C14:C18)</f>
        <v>3236</v>
      </c>
      <c r="D13" s="124">
        <f t="shared" si="1"/>
        <v>100</v>
      </c>
      <c r="E13" s="128">
        <f t="shared" si="1"/>
        <v>1285</v>
      </c>
      <c r="F13" s="129">
        <f t="shared" si="1"/>
        <v>100</v>
      </c>
      <c r="G13" s="118">
        <f t="shared" si="1"/>
        <v>1951</v>
      </c>
      <c r="H13" s="119">
        <f t="shared" si="1"/>
        <v>100</v>
      </c>
    </row>
    <row r="14" spans="2:8" ht="15.75">
      <c r="B14" s="79" t="s">
        <v>46</v>
      </c>
      <c r="C14" s="52">
        <f>E14+G14</f>
        <v>399</v>
      </c>
      <c r="D14" s="80">
        <f>C14/C13%</f>
        <v>12.330037082818295</v>
      </c>
      <c r="E14" s="52">
        <v>215</v>
      </c>
      <c r="F14" s="53">
        <f>E14/E13%</f>
        <v>16.731517509727627</v>
      </c>
      <c r="G14" s="52">
        <v>184</v>
      </c>
      <c r="H14" s="59">
        <f>G14/G13%</f>
        <v>9.431060994361864</v>
      </c>
    </row>
    <row r="15" spans="2:8" ht="15" customHeight="1">
      <c r="B15" s="70" t="s">
        <v>47</v>
      </c>
      <c r="C15" s="41">
        <f>E15+G15</f>
        <v>657</v>
      </c>
      <c r="D15" s="48">
        <f>C15/C13%</f>
        <v>20.30284301606922</v>
      </c>
      <c r="E15" s="41">
        <v>301</v>
      </c>
      <c r="F15" s="42">
        <f>E15/E13%</f>
        <v>23.42412451361868</v>
      </c>
      <c r="G15" s="41">
        <v>356</v>
      </c>
      <c r="H15" s="43">
        <f>G15/G13%</f>
        <v>18.24705279343926</v>
      </c>
    </row>
    <row r="16" spans="2:8" ht="15.75">
      <c r="B16" s="70" t="s">
        <v>48</v>
      </c>
      <c r="C16" s="41">
        <f>E16+G16</f>
        <v>279</v>
      </c>
      <c r="D16" s="48">
        <f>C16/C13%</f>
        <v>8.62175525339926</v>
      </c>
      <c r="E16" s="41">
        <v>122</v>
      </c>
      <c r="F16" s="42">
        <f>E16/E13%</f>
        <v>9.494163424124514</v>
      </c>
      <c r="G16" s="41">
        <v>157</v>
      </c>
      <c r="H16" s="43">
        <f>G16/G13%</f>
        <v>8.047155304971808</v>
      </c>
    </row>
    <row r="17" spans="2:8" ht="15.75">
      <c r="B17" s="70" t="s">
        <v>49</v>
      </c>
      <c r="C17" s="41">
        <f>E17+G17</f>
        <v>871</v>
      </c>
      <c r="D17" s="48">
        <f>C17/C13%</f>
        <v>26.9159456118665</v>
      </c>
      <c r="E17" s="41">
        <v>321</v>
      </c>
      <c r="F17" s="42">
        <f>E17/E13%</f>
        <v>24.980544747081712</v>
      </c>
      <c r="G17" s="41">
        <v>550</v>
      </c>
      <c r="H17" s="43">
        <f>G17/G13%</f>
        <v>28.190671450538183</v>
      </c>
    </row>
    <row r="18" spans="2:8" ht="16.5" thickBot="1">
      <c r="B18" s="71" t="s">
        <v>50</v>
      </c>
      <c r="C18" s="44">
        <f>E18+G18</f>
        <v>1030</v>
      </c>
      <c r="D18" s="49">
        <f>C18/C13%</f>
        <v>31.829419035846726</v>
      </c>
      <c r="E18" s="44">
        <v>326</v>
      </c>
      <c r="F18" s="45">
        <f>E18/E13%</f>
        <v>25.369649805447473</v>
      </c>
      <c r="G18" s="44">
        <v>704</v>
      </c>
      <c r="H18" s="46">
        <f>G18/G13%</f>
        <v>36.08405945668888</v>
      </c>
    </row>
    <row r="19" spans="2:8" ht="3.75" customHeight="1" thickBot="1">
      <c r="B19" s="216"/>
      <c r="C19" s="216"/>
      <c r="D19" s="216"/>
      <c r="E19" s="209"/>
      <c r="F19" s="209"/>
      <c r="G19" s="74"/>
      <c r="H19" s="74"/>
    </row>
    <row r="20" spans="2:8" ht="19.5" customHeight="1" thickBot="1">
      <c r="B20" s="206" t="s">
        <v>77</v>
      </c>
      <c r="C20" s="135" t="s">
        <v>2</v>
      </c>
      <c r="D20" s="131" t="s">
        <v>33</v>
      </c>
      <c r="E20" s="132" t="s">
        <v>2</v>
      </c>
      <c r="F20" s="132" t="s">
        <v>33</v>
      </c>
      <c r="G20" s="133" t="s">
        <v>2</v>
      </c>
      <c r="H20" s="134" t="s">
        <v>33</v>
      </c>
    </row>
    <row r="21" spans="2:8" ht="18.75" customHeight="1" thickBot="1">
      <c r="B21" s="207"/>
      <c r="C21" s="123">
        <f aca="true" t="shared" si="2" ref="C21:H21">SUM(C22:C28)</f>
        <v>3236</v>
      </c>
      <c r="D21" s="124">
        <f t="shared" si="2"/>
        <v>100</v>
      </c>
      <c r="E21" s="128">
        <f t="shared" si="2"/>
        <v>1285</v>
      </c>
      <c r="F21" s="130">
        <f t="shared" si="2"/>
        <v>100.00000000000001</v>
      </c>
      <c r="G21" s="118">
        <f t="shared" si="2"/>
        <v>1951</v>
      </c>
      <c r="H21" s="120">
        <f t="shared" si="2"/>
        <v>100</v>
      </c>
    </row>
    <row r="22" spans="2:8" ht="15.75">
      <c r="B22" s="79" t="s">
        <v>51</v>
      </c>
      <c r="C22" s="52">
        <f>E22+G22</f>
        <v>257</v>
      </c>
      <c r="D22" s="53">
        <f>C22/C21%</f>
        <v>7.941903584672435</v>
      </c>
      <c r="E22" s="54">
        <v>87</v>
      </c>
      <c r="F22" s="53">
        <f>E22/E21%</f>
        <v>6.770428015564202</v>
      </c>
      <c r="G22" s="52">
        <v>170</v>
      </c>
      <c r="H22" s="59">
        <f>G22/G21%</f>
        <v>8.713480266529984</v>
      </c>
    </row>
    <row r="23" spans="2:8" ht="15.75">
      <c r="B23" s="76" t="s">
        <v>52</v>
      </c>
      <c r="C23" s="41">
        <f aca="true" t="shared" si="3" ref="C23:C28">E23+G23</f>
        <v>554</v>
      </c>
      <c r="D23" s="42">
        <f>C23/C21%</f>
        <v>17.11990111248455</v>
      </c>
      <c r="E23" s="50">
        <v>236</v>
      </c>
      <c r="F23" s="42">
        <f>E23/E21%</f>
        <v>18.365758754863815</v>
      </c>
      <c r="G23" s="41">
        <v>318</v>
      </c>
      <c r="H23" s="43">
        <f>G23/G21%</f>
        <v>16.29933367503844</v>
      </c>
    </row>
    <row r="24" spans="2:8" ht="15.75">
      <c r="B24" s="76" t="s">
        <v>53</v>
      </c>
      <c r="C24" s="41">
        <f t="shared" si="3"/>
        <v>677</v>
      </c>
      <c r="D24" s="42">
        <f>C24/C21%</f>
        <v>20.92088998763906</v>
      </c>
      <c r="E24" s="50">
        <v>264</v>
      </c>
      <c r="F24" s="42">
        <f>E24/E21%</f>
        <v>20.544747081712064</v>
      </c>
      <c r="G24" s="41">
        <v>413</v>
      </c>
      <c r="H24" s="43">
        <f>G24/G21%</f>
        <v>21.16863147104049</v>
      </c>
    </row>
    <row r="25" spans="2:8" ht="15.75">
      <c r="B25" s="76" t="s">
        <v>54</v>
      </c>
      <c r="C25" s="41">
        <f t="shared" si="3"/>
        <v>519</v>
      </c>
      <c r="D25" s="42">
        <f>C25/C21%</f>
        <v>16.03831891223733</v>
      </c>
      <c r="E25" s="50">
        <v>206</v>
      </c>
      <c r="F25" s="42">
        <f>E25/E21%</f>
        <v>16.03112840466926</v>
      </c>
      <c r="G25" s="41">
        <v>313</v>
      </c>
      <c r="H25" s="43">
        <f>G25/G21%</f>
        <v>16.04305484366991</v>
      </c>
    </row>
    <row r="26" spans="2:8" ht="15.75">
      <c r="B26" s="76" t="s">
        <v>55</v>
      </c>
      <c r="C26" s="41">
        <f t="shared" si="3"/>
        <v>609</v>
      </c>
      <c r="D26" s="42">
        <f>C26/C21%</f>
        <v>18.819530284301607</v>
      </c>
      <c r="E26" s="50">
        <v>208</v>
      </c>
      <c r="F26" s="42">
        <f>E26/E21%</f>
        <v>16.186770428015564</v>
      </c>
      <c r="G26" s="41">
        <v>401</v>
      </c>
      <c r="H26" s="43">
        <f>G26/G21%</f>
        <v>20.553562275756022</v>
      </c>
    </row>
    <row r="27" spans="2:8" ht="15.75">
      <c r="B27" s="70" t="s">
        <v>56</v>
      </c>
      <c r="C27" s="41">
        <f t="shared" si="3"/>
        <v>432</v>
      </c>
      <c r="D27" s="42">
        <f>C27/C21%</f>
        <v>13.349814585908529</v>
      </c>
      <c r="E27" s="50">
        <v>197</v>
      </c>
      <c r="F27" s="42">
        <f>E27/E21%</f>
        <v>15.330739299610896</v>
      </c>
      <c r="G27" s="41">
        <v>235</v>
      </c>
      <c r="H27" s="43">
        <f>G27/G21%</f>
        <v>12.04510507432086</v>
      </c>
    </row>
    <row r="28" spans="2:8" ht="16.5" thickBot="1">
      <c r="B28" s="71" t="s">
        <v>57</v>
      </c>
      <c r="C28" s="44">
        <f t="shared" si="3"/>
        <v>188</v>
      </c>
      <c r="D28" s="45">
        <f>C28/C21%</f>
        <v>5.80964153275649</v>
      </c>
      <c r="E28" s="51">
        <v>87</v>
      </c>
      <c r="F28" s="45">
        <f>E28/E21%</f>
        <v>6.770428015564202</v>
      </c>
      <c r="G28" s="44">
        <v>101</v>
      </c>
      <c r="H28" s="46">
        <f>G28/G21%</f>
        <v>5.176832393644284</v>
      </c>
    </row>
    <row r="29" spans="6:7" ht="15.75">
      <c r="F29" s="4"/>
      <c r="G29" s="36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204" t="s">
        <v>58</v>
      </c>
      <c r="I2" s="204"/>
    </row>
    <row r="3" spans="2:8" ht="44.25" customHeight="1" thickBot="1">
      <c r="B3" s="217" t="s">
        <v>121</v>
      </c>
      <c r="C3" s="217"/>
      <c r="D3" s="217"/>
      <c r="E3" s="217"/>
      <c r="F3" s="217"/>
      <c r="G3" s="217"/>
      <c r="H3" s="217"/>
    </row>
    <row r="4" spans="2:8" ht="24" customHeight="1" thickBot="1">
      <c r="B4" s="206" t="s">
        <v>78</v>
      </c>
      <c r="C4" s="218" t="s">
        <v>31</v>
      </c>
      <c r="D4" s="212"/>
      <c r="E4" s="213" t="s">
        <v>14</v>
      </c>
      <c r="F4" s="213"/>
      <c r="G4" s="214" t="s">
        <v>32</v>
      </c>
      <c r="H4" s="215"/>
    </row>
    <row r="5" spans="2:8" ht="16.5" customHeight="1" thickBot="1">
      <c r="B5" s="208"/>
      <c r="C5" s="67" t="s">
        <v>2</v>
      </c>
      <c r="D5" s="68" t="s">
        <v>33</v>
      </c>
      <c r="E5" s="68" t="s">
        <v>2</v>
      </c>
      <c r="F5" s="68" t="s">
        <v>33</v>
      </c>
      <c r="G5" s="68" t="s">
        <v>2</v>
      </c>
      <c r="H5" s="69" t="s">
        <v>33</v>
      </c>
    </row>
    <row r="6" spans="2:8" ht="25.5" customHeight="1" thickBot="1">
      <c r="B6" s="207"/>
      <c r="C6" s="121">
        <f aca="true" t="shared" si="0" ref="C6:H6">SUM(C7:C12)</f>
        <v>3236</v>
      </c>
      <c r="D6" s="122">
        <f t="shared" si="0"/>
        <v>100</v>
      </c>
      <c r="E6" s="125">
        <f t="shared" si="0"/>
        <v>1285</v>
      </c>
      <c r="F6" s="126">
        <f t="shared" si="0"/>
        <v>100</v>
      </c>
      <c r="G6" s="115">
        <f t="shared" si="0"/>
        <v>1951</v>
      </c>
      <c r="H6" s="116">
        <f t="shared" si="0"/>
        <v>100</v>
      </c>
    </row>
    <row r="7" spans="2:8" ht="15.75">
      <c r="B7" s="79" t="s">
        <v>34</v>
      </c>
      <c r="C7" s="52">
        <f aca="true" t="shared" si="1" ref="C7:C12">E7+G7</f>
        <v>319</v>
      </c>
      <c r="D7" s="53">
        <f>C7/C6%</f>
        <v>9.857849196538938</v>
      </c>
      <c r="E7" s="54">
        <v>162</v>
      </c>
      <c r="F7" s="42">
        <f>E7/E6%</f>
        <v>12.607003891050583</v>
      </c>
      <c r="G7" s="52">
        <v>157</v>
      </c>
      <c r="H7" s="43">
        <f>G7/G6%</f>
        <v>8.047155304971808</v>
      </c>
    </row>
    <row r="8" spans="2:8" ht="15.75">
      <c r="B8" s="76" t="s">
        <v>35</v>
      </c>
      <c r="C8" s="52">
        <f t="shared" si="1"/>
        <v>522</v>
      </c>
      <c r="D8" s="42">
        <f>C8/C6%</f>
        <v>16.131025957972806</v>
      </c>
      <c r="E8" s="50">
        <v>270</v>
      </c>
      <c r="F8" s="42">
        <f>E8/E6%</f>
        <v>21.011673151750973</v>
      </c>
      <c r="G8" s="41">
        <v>252</v>
      </c>
      <c r="H8" s="43">
        <f>G8/G6%</f>
        <v>12.91645310097386</v>
      </c>
    </row>
    <row r="9" spans="2:8" ht="15.75">
      <c r="B9" s="76" t="s">
        <v>36</v>
      </c>
      <c r="C9" s="52">
        <f t="shared" si="1"/>
        <v>592</v>
      </c>
      <c r="D9" s="42">
        <f>C9/C6%</f>
        <v>18.294190358467244</v>
      </c>
      <c r="E9" s="50">
        <v>285</v>
      </c>
      <c r="F9" s="42">
        <f>E9/E6%</f>
        <v>22.17898832684825</v>
      </c>
      <c r="G9" s="41">
        <v>307</v>
      </c>
      <c r="H9" s="43">
        <f>G9/G6%</f>
        <v>15.735520246027678</v>
      </c>
    </row>
    <row r="10" spans="2:8" ht="15.75">
      <c r="B10" s="76" t="s">
        <v>37</v>
      </c>
      <c r="C10" s="52">
        <f t="shared" si="1"/>
        <v>515</v>
      </c>
      <c r="D10" s="42">
        <f>C10/C6%</f>
        <v>15.914709517923363</v>
      </c>
      <c r="E10" s="50">
        <v>207</v>
      </c>
      <c r="F10" s="42">
        <f>E10/E6%</f>
        <v>16.108949416342412</v>
      </c>
      <c r="G10" s="41">
        <v>308</v>
      </c>
      <c r="H10" s="43">
        <f>G10/G6%</f>
        <v>15.786776012301383</v>
      </c>
    </row>
    <row r="11" spans="2:8" ht="15.75">
      <c r="B11" s="76" t="s">
        <v>38</v>
      </c>
      <c r="C11" s="52">
        <f t="shared" si="1"/>
        <v>482</v>
      </c>
      <c r="D11" s="42">
        <f>C11/C6%</f>
        <v>14.894932014833127</v>
      </c>
      <c r="E11" s="50">
        <v>175</v>
      </c>
      <c r="F11" s="42">
        <f>E11/E6%</f>
        <v>13.618677042801556</v>
      </c>
      <c r="G11" s="41">
        <v>307</v>
      </c>
      <c r="H11" s="43">
        <f>G11/G6%</f>
        <v>15.735520246027678</v>
      </c>
    </row>
    <row r="12" spans="2:8" ht="16.5" thickBot="1">
      <c r="B12" s="77" t="s">
        <v>39</v>
      </c>
      <c r="C12" s="55">
        <f t="shared" si="1"/>
        <v>806</v>
      </c>
      <c r="D12" s="45">
        <f>C12/C6%</f>
        <v>24.907292954264523</v>
      </c>
      <c r="E12" s="51">
        <v>186</v>
      </c>
      <c r="F12" s="45">
        <f>E12/E6%</f>
        <v>14.474708171206226</v>
      </c>
      <c r="G12" s="44">
        <v>620</v>
      </c>
      <c r="H12" s="46">
        <f>G12/G6%</f>
        <v>31.77857508969759</v>
      </c>
    </row>
    <row r="13" spans="2:8" ht="15.75">
      <c r="B13" s="78"/>
      <c r="C13" s="56"/>
      <c r="D13" s="57"/>
      <c r="E13" s="58"/>
      <c r="F13" s="57"/>
      <c r="G13" s="56"/>
      <c r="H13" s="57"/>
    </row>
    <row r="14" spans="2:8" ht="36.75" customHeight="1" thickBot="1">
      <c r="B14" s="219" t="s">
        <v>97</v>
      </c>
      <c r="C14" s="219"/>
      <c r="D14" s="219"/>
      <c r="E14" s="219"/>
      <c r="F14" s="219"/>
      <c r="G14" s="219"/>
      <c r="H14" s="219"/>
    </row>
    <row r="15" spans="2:8" ht="24" customHeight="1" thickBot="1">
      <c r="B15" s="206" t="s">
        <v>78</v>
      </c>
      <c r="C15" s="218" t="s">
        <v>31</v>
      </c>
      <c r="D15" s="212"/>
      <c r="E15" s="213" t="s">
        <v>14</v>
      </c>
      <c r="F15" s="213"/>
      <c r="G15" s="214" t="s">
        <v>32</v>
      </c>
      <c r="H15" s="215"/>
    </row>
    <row r="16" spans="2:8" ht="16.5" customHeight="1" thickBot="1">
      <c r="B16" s="208"/>
      <c r="C16" s="67" t="s">
        <v>2</v>
      </c>
      <c r="D16" s="68" t="s">
        <v>33</v>
      </c>
      <c r="E16" s="68" t="s">
        <v>2</v>
      </c>
      <c r="F16" s="68" t="s">
        <v>33</v>
      </c>
      <c r="G16" s="68" t="s">
        <v>2</v>
      </c>
      <c r="H16" s="69" t="s">
        <v>33</v>
      </c>
    </row>
    <row r="17" spans="2:8" ht="25.5" customHeight="1" thickBot="1">
      <c r="B17" s="207"/>
      <c r="C17" s="94">
        <f aca="true" t="shared" si="2" ref="C17:H17">SUM(C18:C23)</f>
        <v>3769</v>
      </c>
      <c r="D17" s="95">
        <f t="shared" si="2"/>
        <v>100.00000000000001</v>
      </c>
      <c r="E17" s="96">
        <f t="shared" si="2"/>
        <v>1545</v>
      </c>
      <c r="F17" s="97">
        <f t="shared" si="2"/>
        <v>100.00000000000001</v>
      </c>
      <c r="G17" s="96">
        <f t="shared" si="2"/>
        <v>2224</v>
      </c>
      <c r="H17" s="98">
        <f t="shared" si="2"/>
        <v>100</v>
      </c>
    </row>
    <row r="18" spans="2:8" ht="15.75">
      <c r="B18" s="79" t="s">
        <v>34</v>
      </c>
      <c r="C18" s="52">
        <f aca="true" t="shared" si="3" ref="C18:C23">E18+G18</f>
        <v>379</v>
      </c>
      <c r="D18" s="53">
        <f>C18/C17%</f>
        <v>10.055717697001858</v>
      </c>
      <c r="E18" s="54">
        <v>186</v>
      </c>
      <c r="F18" s="53">
        <f>E18/E17%</f>
        <v>12.03883495145631</v>
      </c>
      <c r="G18" s="52">
        <v>193</v>
      </c>
      <c r="H18" s="59">
        <f>G18/G17%</f>
        <v>8.678057553956835</v>
      </c>
    </row>
    <row r="19" spans="2:8" ht="15.75">
      <c r="B19" s="76" t="s">
        <v>35</v>
      </c>
      <c r="C19" s="52">
        <f t="shared" si="3"/>
        <v>858</v>
      </c>
      <c r="D19" s="42">
        <f>C19/C17%</f>
        <v>22.764659060758824</v>
      </c>
      <c r="E19" s="50">
        <v>470</v>
      </c>
      <c r="F19" s="42">
        <f>E19/E17%</f>
        <v>30.420711974110034</v>
      </c>
      <c r="G19" s="41">
        <v>388</v>
      </c>
      <c r="H19" s="43">
        <f>G19/G17%</f>
        <v>17.44604316546763</v>
      </c>
    </row>
    <row r="20" spans="2:8" ht="15.75">
      <c r="B20" s="76" t="s">
        <v>36</v>
      </c>
      <c r="C20" s="52">
        <f t="shared" si="3"/>
        <v>520</v>
      </c>
      <c r="D20" s="42">
        <f>C20/C17%</f>
        <v>13.796763067126559</v>
      </c>
      <c r="E20" s="50">
        <v>246</v>
      </c>
      <c r="F20" s="42">
        <f>E20/E17%</f>
        <v>15.922330097087379</v>
      </c>
      <c r="G20" s="41">
        <v>274</v>
      </c>
      <c r="H20" s="43">
        <f>G20/G17%</f>
        <v>12.320143884892087</v>
      </c>
    </row>
    <row r="21" spans="2:8" ht="15.75">
      <c r="B21" s="76" t="s">
        <v>37</v>
      </c>
      <c r="C21" s="52">
        <f t="shared" si="3"/>
        <v>591</v>
      </c>
      <c r="D21" s="42">
        <f>C21/C17%</f>
        <v>15.680551870522686</v>
      </c>
      <c r="E21" s="50">
        <v>236</v>
      </c>
      <c r="F21" s="42">
        <f>E21/E17%</f>
        <v>15.275080906148869</v>
      </c>
      <c r="G21" s="41">
        <v>355</v>
      </c>
      <c r="H21" s="43">
        <f>G21/G17%</f>
        <v>15.96223021582734</v>
      </c>
    </row>
    <row r="22" spans="2:8" ht="15.75">
      <c r="B22" s="76" t="s">
        <v>38</v>
      </c>
      <c r="C22" s="52">
        <f t="shared" si="3"/>
        <v>524</v>
      </c>
      <c r="D22" s="42">
        <f>C22/C17%</f>
        <v>13.902892013796764</v>
      </c>
      <c r="E22" s="50">
        <v>190</v>
      </c>
      <c r="F22" s="42">
        <f>E22/E17%</f>
        <v>12.297734627831716</v>
      </c>
      <c r="G22" s="41">
        <v>334</v>
      </c>
      <c r="H22" s="43">
        <f>G22/G17%</f>
        <v>15.017985611510792</v>
      </c>
    </row>
    <row r="23" spans="2:8" ht="16.5" thickBot="1">
      <c r="B23" s="77" t="s">
        <v>39</v>
      </c>
      <c r="C23" s="55">
        <f t="shared" si="3"/>
        <v>897</v>
      </c>
      <c r="D23" s="45">
        <f>C23/C17%</f>
        <v>23.799416290793314</v>
      </c>
      <c r="E23" s="51">
        <v>217</v>
      </c>
      <c r="F23" s="45">
        <f>E23/E17%</f>
        <v>14.045307443365697</v>
      </c>
      <c r="G23" s="44">
        <v>680</v>
      </c>
      <c r="H23" s="46">
        <f>G23/G17%</f>
        <v>30.575539568345327</v>
      </c>
    </row>
  </sheetData>
  <sheetProtection/>
  <mergeCells count="11"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  <mergeCell ref="G4:H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2017-06-02T11:08:32Z</cp:lastPrinted>
  <dcterms:created xsi:type="dcterms:W3CDTF">1997-02-26T13:46:56Z</dcterms:created>
  <dcterms:modified xsi:type="dcterms:W3CDTF">2017-06-02T11:21:27Z</dcterms:modified>
  <cp:category/>
  <cp:version/>
  <cp:contentType/>
  <cp:contentStatus/>
</cp:coreProperties>
</file>