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9432" windowHeight="4548" tabRatio="727" activeTab="4"/>
  </bookViews>
  <sheets>
    <sheet name="Stan I-VI 2019" sheetId="1" r:id="rId1"/>
    <sheet name="Bezrobotni w szczeg. syt." sheetId="2" r:id="rId2"/>
    <sheet name="Dynamika 2019" sheetId="3" r:id="rId3"/>
    <sheet name="Stopa bezrobocia 2019" sheetId="4" r:id="rId4"/>
    <sheet name="struktura VI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I-VI 2019'!$A$1:$F$33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<sst xmlns="http://schemas.openxmlformats.org/spreadsheetml/2006/main" count="209" uniqueCount="121">
  <si>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</si>
  <si>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</si>
  <si>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</si>
  <si>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</si>
  <si>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</si>
  <si>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</si>
  <si>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</si>
  <si>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</si>
  <si>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</si>
  <si>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</si>
  <si>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</si>
  <si>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</si>
  <si>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</si>
  <si>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</si>
  <si>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</si>
  <si>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</si>
  <si>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</si>
  <si>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</si>
  <si>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</si>
  <si>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</si>
  <si>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</si>
  <si>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</si>
  <si>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</si>
  <si>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</si>
  <si>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</si>
  <si>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</si>
  <si>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</si>
  <si>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</si>
  <si>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</si>
  <si>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</si>
  <si>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</si>
  <si>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</si>
  <si>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</si>
  <si>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</si>
  <si>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</si>
  <si>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</si>
  <si>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</si>
  <si>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</si>
  <si>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</si>
  <si>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</si>
  <si>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</si>
  <si>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</si>
  <si>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</si>
  <si>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</si>
  <si>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</si>
  <si>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</si>
  <si>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</si>
  <si>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</si>
  <si>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</si>
  <si>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</si>
  <si>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</si>
  <si>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</si>
  <si>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</si>
  <si>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</si>
  <si>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</si>
  <si>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</si>
  <si>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</si>
  <si>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</si>
  <si>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</si>
  <si>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</si>
  <si>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</si>
  <si>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</si>
  <si>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</si>
  <si>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</si>
  <si>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</si>
  <si>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</si>
  <si>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</si>
  <si>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</si>
  <si>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</si>
  <si>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</si>
  <si>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</si>
  <si>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</si>
  <si>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</si>
  <si>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</si>
  <si>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</si>
  <si>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</si>
  <si>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</si>
  <si>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</si>
  <si>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</si>
  <si>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</si>
  <si>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</si>
  <si>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</si>
  <si>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</si>
  <si>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</si>
  <si>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</si>
  <si>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</si>
  <si>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</si>
  <si>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</si>
  <si>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</si>
  <si>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</si>
  <si>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</si>
  <si>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</si>
  <si>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</si>
  <si>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</si>
  <si>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</si>
  <si>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</si>
  <si>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</si>
  <si>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</si>
  <si>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</si>
  <si>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</si>
  <si>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</si>
  <si>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</si>
  <si>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</si>
  <si>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</si>
  <si>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</si>
  <si>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</si>
  <si>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</si>
  <si>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</si>
  <si>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</si>
  <si>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</si>
  <si>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</si>
  <si>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</si>
  <si>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 xml:space="preserve">Stopa bezrobocia w grudniu 2018 roku i w poszczególnych miesiącach 2019 roku                                                                           </t>
  </si>
  <si>
    <t>Liczba bezrobotnych                                         stan na 30 VI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</si>
  <si>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</si>
  <si>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I-VI 2019 </t>
    </r>
  </si>
  <si>
    <t>Bezrobotni  zarejestrowani                                        stan na  30 VI 2019 r.</t>
  </si>
  <si>
    <t>Bezrobotni zarejestrowani                                     wg stanu na  30 VI 2019 r.</t>
  </si>
  <si>
    <t xml:space="preserve">Struktura bezrobotnych według wieku, poziomu wykształcenia, stażu pracy,                                              wg stanu na 30 czerwca 2019 r. </t>
  </si>
  <si>
    <t>Struktura bezrobotnych według czasu pozostawania bez pracy                                                                                          wg stanu na 30 czerwca 2019 r.</t>
  </si>
  <si>
    <t>Stopa bezrobocia   -  stan na koniec maja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</si>
</sst>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6" fontId="10" fillId="0" borderId="10" xfId="0" applyNumberFormat="1" applyFont="1" applyBorder="1" applyAlignment="1">
      <alignment horizontal="center" vertical="center"/>
    </xf>
    <xf numFmtId="166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6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166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66" fontId="6" fillId="36" borderId="10" xfId="0" applyNumberFormat="1" applyFont="1" applyFill="1" applyBorder="1" applyAlignment="1">
      <alignment horizontal="center" vertical="center"/>
    </xf>
    <xf numFmtId="166" fontId="10" fillId="37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6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66" fontId="6" fillId="38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167" fontId="11" fillId="39" borderId="10" xfId="0" applyNumberFormat="1" applyFont="1" applyFill="1" applyBorder="1" applyAlignment="1">
      <alignment horizontal="center" vertical="center"/>
    </xf>
    <xf numFmtId="167" fontId="6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6" fontId="68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8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3" fontId="68" fillId="33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  <xf numFmtId="166" fontId="10" fillId="39" borderId="19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3" fontId="68" fillId="39" borderId="10" xfId="0" applyNumberFormat="1" applyFont="1" applyFill="1" applyBorder="1" applyAlignment="1">
      <alignment horizontal="center" vertical="center"/>
    </xf>
    <xf numFmtId="3" fontId="68" fillId="39" borderId="19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6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8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3" fontId="6" fillId="40" borderId="12" xfId="0" applyNumberFormat="1" applyFont="1" applyFill="1" applyBorder="1" applyAlignment="1">
      <alignment horizontal="center" vertical="center"/>
    </xf>
    <xf numFmtId="168" fontId="6" fillId="40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168" fontId="6" fillId="39" borderId="13" xfId="0" applyNumberFormat="1" applyFont="1" applyFill="1" applyBorder="1" applyAlignment="1">
      <alignment horizontal="center" vertical="center"/>
    </xf>
    <xf numFmtId="3" fontId="6" fillId="41" borderId="13" xfId="0" applyNumberFormat="1" applyFont="1" applyFill="1" applyBorder="1" applyAlignment="1">
      <alignment horizontal="center" vertical="center"/>
    </xf>
    <xf numFmtId="168" fontId="6" fillId="41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7" fontId="6" fillId="0" borderId="25" xfId="0" applyNumberFormat="1" applyFont="1" applyBorder="1" applyAlignment="1">
      <alignment horizontal="center" vertical="center"/>
    </xf>
    <xf numFmtId="167" fontId="6" fillId="0" borderId="26" xfId="0" applyNumberFormat="1" applyFont="1" applyBorder="1" applyAlignment="1">
      <alignment horizontal="center" vertical="center"/>
    </xf>
    <xf numFmtId="3" fontId="6" fillId="40" borderId="27" xfId="0" applyNumberFormat="1" applyFont="1" applyFill="1" applyBorder="1" applyAlignment="1">
      <alignment horizontal="center" vertical="center"/>
    </xf>
    <xf numFmtId="168" fontId="6" fillId="40" borderId="28" xfId="0" applyNumberFormat="1" applyFont="1" applyFill="1" applyBorder="1" applyAlignment="1">
      <alignment horizontal="center" vertical="center"/>
    </xf>
    <xf numFmtId="3" fontId="6" fillId="39" borderId="28" xfId="0" applyNumberFormat="1" applyFont="1" applyFill="1" applyBorder="1" applyAlignment="1">
      <alignment horizontal="center" vertical="center"/>
    </xf>
    <xf numFmtId="168" fontId="6" fillId="39" borderId="28" xfId="0" applyNumberFormat="1" applyFont="1" applyFill="1" applyBorder="1" applyAlignment="1">
      <alignment horizontal="center" vertical="center"/>
    </xf>
    <xf numFmtId="3" fontId="6" fillId="41" borderId="28" xfId="0" applyNumberFormat="1" applyFont="1" applyFill="1" applyBorder="1" applyAlignment="1">
      <alignment horizontal="center" vertical="center"/>
    </xf>
    <xf numFmtId="168" fontId="6" fillId="41" borderId="29" xfId="0" applyNumberFormat="1" applyFont="1" applyFill="1" applyBorder="1" applyAlignment="1">
      <alignment horizontal="center" vertical="center"/>
    </xf>
    <xf numFmtId="168" fontId="6" fillId="0" borderId="22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67" fontId="6" fillId="39" borderId="28" xfId="0" applyNumberFormat="1" applyFont="1" applyFill="1" applyBorder="1" applyAlignment="1">
      <alignment horizontal="center" vertical="center"/>
    </xf>
    <xf numFmtId="167" fontId="6" fillId="41" borderId="2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7" fontId="6" fillId="39" borderId="13" xfId="0" applyNumberFormat="1" applyFont="1" applyFill="1" applyBorder="1" applyAlignment="1">
      <alignment horizontal="center" vertical="center"/>
    </xf>
    <xf numFmtId="167" fontId="6" fillId="41" borderId="14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168" fontId="6" fillId="42" borderId="13" xfId="0" applyNumberFormat="1" applyFont="1" applyFill="1" applyBorder="1" applyAlignment="1">
      <alignment horizontal="center" vertical="center"/>
    </xf>
    <xf numFmtId="3" fontId="6" fillId="42" borderId="13" xfId="0" applyNumberFormat="1" applyFont="1" applyFill="1" applyBorder="1" applyAlignment="1">
      <alignment horizontal="center" vertical="center"/>
    </xf>
    <xf numFmtId="167" fontId="6" fillId="42" borderId="13" xfId="0" applyNumberFormat="1" applyFont="1" applyFill="1" applyBorder="1" applyAlignment="1">
      <alignment horizontal="center" vertical="center"/>
    </xf>
    <xf numFmtId="167" fontId="6" fillId="42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O19" sqref="O19"/>
    </sheetView>
  </sheetViews>
  <sheetFormatPr defaultColWidth="9.00390625" defaultRowHeight="12.75"/>
  <cols>
    <col min="1" max="1" width="24.50390625" style="0" customWidth="1"/>
    <col min="2" max="2" width="14.125" style="0" customWidth="1"/>
    <col min="3" max="3" width="15.875" style="0" customWidth="1"/>
    <col min="4" max="4" width="15.375" style="0" customWidth="1"/>
    <col min="5" max="5" width="15.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2" t="s">
        <v>77</v>
      </c>
      <c r="B3" s="162"/>
      <c r="C3" s="162"/>
      <c r="D3" s="162"/>
      <c r="E3" s="162"/>
    </row>
    <row r="4" spans="1:5" ht="4.5" customHeight="1">
      <c r="A4" s="1"/>
      <c r="B4" s="1"/>
      <c r="C4" s="1"/>
      <c r="D4" s="1"/>
      <c r="E4" s="1"/>
    </row>
    <row r="5" spans="1:5" ht="29.25" customHeight="1">
      <c r="A5" s="163" t="s">
        <v>0</v>
      </c>
      <c r="B5" s="164" t="s">
        <v>1</v>
      </c>
      <c r="C5" s="164"/>
      <c r="D5" s="164" t="s">
        <v>111</v>
      </c>
      <c r="E5" s="164"/>
    </row>
    <row r="6" spans="1:5" ht="25.5" customHeight="1">
      <c r="A6" s="163"/>
      <c r="B6" s="74" t="s">
        <v>2</v>
      </c>
      <c r="C6" s="106" t="s">
        <v>88</v>
      </c>
      <c r="D6" s="106" t="s">
        <v>87</v>
      </c>
      <c r="E6" s="75" t="s">
        <v>3</v>
      </c>
    </row>
    <row r="7" spans="1:5" s="3" customFormat="1" ht="27" customHeight="1">
      <c r="A7" s="32" t="s">
        <v>91</v>
      </c>
      <c r="B7" s="33">
        <v>3016</v>
      </c>
      <c r="C7" s="103">
        <v>426</v>
      </c>
      <c r="D7" s="104">
        <f>B7/B8</f>
        <v>1.0248046211348965</v>
      </c>
      <c r="E7" s="34">
        <f>+C7/C8</f>
        <v>1.0757575757575757</v>
      </c>
    </row>
    <row r="8" spans="1:5" s="3" customFormat="1" ht="27" customHeight="1">
      <c r="A8" s="117" t="s">
        <v>93</v>
      </c>
      <c r="B8" s="118">
        <v>2943</v>
      </c>
      <c r="C8" s="119">
        <v>396</v>
      </c>
      <c r="D8" s="116">
        <v>1</v>
      </c>
      <c r="E8" s="14">
        <v>1</v>
      </c>
    </row>
    <row r="9" spans="1:5" ht="28.5" customHeight="1">
      <c r="A9" s="71" t="s">
        <v>103</v>
      </c>
      <c r="B9" s="72">
        <v>2730</v>
      </c>
      <c r="C9" s="112">
        <v>406</v>
      </c>
      <c r="D9" s="108">
        <f>B9/B8</f>
        <v>0.9276248725790011</v>
      </c>
      <c r="E9" s="73">
        <f>C9/C8</f>
        <v>1.0252525252525253</v>
      </c>
    </row>
    <row r="10" spans="1:6" ht="3.75" customHeight="1">
      <c r="A10" s="168"/>
      <c r="B10" s="168"/>
      <c r="C10" s="168"/>
      <c r="D10" s="168"/>
      <c r="E10" s="168"/>
      <c r="F10" s="4"/>
    </row>
    <row r="11" spans="1:5" ht="31.5" customHeight="1">
      <c r="A11" s="169" t="s">
        <v>4</v>
      </c>
      <c r="B11" s="165" t="s">
        <v>113</v>
      </c>
      <c r="C11" s="165"/>
      <c r="D11" s="166" t="s">
        <v>114</v>
      </c>
      <c r="E11" s="165" t="s">
        <v>115</v>
      </c>
    </row>
    <row r="12" spans="1:5" ht="30.75" customHeight="1">
      <c r="A12" s="169"/>
      <c r="B12" s="113" t="s">
        <v>2</v>
      </c>
      <c r="C12" s="105" t="s">
        <v>86</v>
      </c>
      <c r="D12" s="167"/>
      <c r="E12" s="166"/>
    </row>
    <row r="13" spans="1:7" ht="17.25">
      <c r="A13" s="67" t="s">
        <v>5</v>
      </c>
      <c r="B13" s="107">
        <v>158</v>
      </c>
      <c r="C13" s="107">
        <v>14</v>
      </c>
      <c r="D13" s="68">
        <v>178</v>
      </c>
      <c r="E13" s="69">
        <v>43</v>
      </c>
      <c r="F13" s="5"/>
      <c r="G13" s="6"/>
    </row>
    <row r="14" spans="1:7" ht="17.25">
      <c r="A14" s="67" t="s">
        <v>6</v>
      </c>
      <c r="B14" s="107">
        <v>159</v>
      </c>
      <c r="C14" s="107">
        <v>22</v>
      </c>
      <c r="D14" s="68">
        <v>47</v>
      </c>
      <c r="E14" s="69">
        <v>41</v>
      </c>
      <c r="G14" s="6"/>
    </row>
    <row r="15" spans="1:7" ht="17.25">
      <c r="A15" s="67" t="s">
        <v>7</v>
      </c>
      <c r="B15" s="107">
        <v>102</v>
      </c>
      <c r="C15" s="107">
        <v>9</v>
      </c>
      <c r="D15" s="68">
        <v>223</v>
      </c>
      <c r="E15" s="69">
        <v>28</v>
      </c>
      <c r="G15" s="6"/>
    </row>
    <row r="16" spans="1:7" ht="17.25">
      <c r="A16" s="67" t="s">
        <v>8</v>
      </c>
      <c r="B16" s="107">
        <v>284</v>
      </c>
      <c r="C16" s="107">
        <v>33</v>
      </c>
      <c r="D16" s="68">
        <v>100</v>
      </c>
      <c r="E16" s="69">
        <v>89</v>
      </c>
      <c r="G16" s="6"/>
    </row>
    <row r="17" spans="1:7" ht="17.25">
      <c r="A17" s="67" t="s">
        <v>9</v>
      </c>
      <c r="B17" s="107">
        <v>340</v>
      </c>
      <c r="C17" s="107">
        <v>44</v>
      </c>
      <c r="D17" s="68">
        <v>40</v>
      </c>
      <c r="E17" s="69">
        <v>75</v>
      </c>
      <c r="G17" s="6"/>
    </row>
    <row r="18" spans="1:7" ht="17.25">
      <c r="A18" s="67" t="s">
        <v>10</v>
      </c>
      <c r="B18" s="107">
        <v>110</v>
      </c>
      <c r="C18" s="107">
        <v>15</v>
      </c>
      <c r="D18" s="68">
        <v>63</v>
      </c>
      <c r="E18" s="69">
        <v>37</v>
      </c>
      <c r="G18" s="6"/>
    </row>
    <row r="19" spans="1:7" ht="17.25">
      <c r="A19" s="67" t="s">
        <v>11</v>
      </c>
      <c r="B19" s="107">
        <v>218</v>
      </c>
      <c r="C19" s="107">
        <v>30</v>
      </c>
      <c r="D19" s="68">
        <v>64</v>
      </c>
      <c r="E19" s="69">
        <v>68</v>
      </c>
      <c r="G19" s="6"/>
    </row>
    <row r="20" spans="1:7" ht="17.25">
      <c r="A20" s="67" t="s">
        <v>12</v>
      </c>
      <c r="B20" s="107">
        <v>150</v>
      </c>
      <c r="C20" s="107">
        <v>23</v>
      </c>
      <c r="D20" s="68">
        <v>33</v>
      </c>
      <c r="E20" s="69">
        <v>41</v>
      </c>
      <c r="G20" s="6"/>
    </row>
    <row r="21" spans="1:7" ht="17.25">
      <c r="A21" s="67" t="s">
        <v>13</v>
      </c>
      <c r="B21" s="107">
        <v>123</v>
      </c>
      <c r="C21" s="107">
        <v>14</v>
      </c>
      <c r="D21" s="68">
        <v>264</v>
      </c>
      <c r="E21" s="69">
        <v>47</v>
      </c>
      <c r="G21" s="6"/>
    </row>
    <row r="22" spans="1:7" ht="33" customHeight="1">
      <c r="A22" s="87" t="s">
        <v>32</v>
      </c>
      <c r="B22" s="110">
        <f>SUM(B13:B21)</f>
        <v>1644</v>
      </c>
      <c r="C22" s="110">
        <f>SUM(C13:C21)</f>
        <v>204</v>
      </c>
      <c r="D22" s="88">
        <f>SUM(D13:D21)</f>
        <v>1012</v>
      </c>
      <c r="E22" s="88">
        <f>SUM(E13:E21)</f>
        <v>469</v>
      </c>
      <c r="F22" s="7"/>
      <c r="G22" s="7"/>
    </row>
    <row r="23" spans="1:7" ht="5.25" customHeight="1">
      <c r="A23" s="8"/>
      <c r="B23" s="114"/>
      <c r="C23" s="8"/>
      <c r="D23" s="26"/>
      <c r="E23" s="8"/>
      <c r="F23" s="7"/>
      <c r="G23" s="7"/>
    </row>
    <row r="24" spans="1:7" ht="33" customHeight="1">
      <c r="A24" s="78" t="s">
        <v>14</v>
      </c>
      <c r="B24" s="115">
        <v>1086</v>
      </c>
      <c r="C24" s="111">
        <v>202</v>
      </c>
      <c r="D24" s="79">
        <v>1498</v>
      </c>
      <c r="E24" s="79">
        <v>549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09">
        <f>B22+B24</f>
        <v>2730</v>
      </c>
      <c r="C26" s="109">
        <f>C22+C24</f>
        <v>406</v>
      </c>
      <c r="D26" s="37">
        <f>D22+D24</f>
        <v>2510</v>
      </c>
      <c r="E26" s="37">
        <f>E22+E24</f>
        <v>1018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7.25">
      <c r="A28" s="172" t="s">
        <v>120</v>
      </c>
      <c r="B28" s="172"/>
      <c r="C28" s="172"/>
      <c r="D28" s="172"/>
      <c r="E28" s="172"/>
    </row>
    <row r="29" spans="1:5" ht="4.5" customHeight="1">
      <c r="A29" s="173"/>
      <c r="B29" s="173"/>
      <c r="C29" s="173"/>
      <c r="D29" s="173"/>
      <c r="E29" s="173"/>
    </row>
    <row r="30" spans="1:5" ht="29.25" customHeight="1">
      <c r="A30" s="174" t="s">
        <v>16</v>
      </c>
      <c r="B30" s="175"/>
      <c r="C30" s="86">
        <v>0.054</v>
      </c>
      <c r="D30" s="12"/>
      <c r="E30" s="1"/>
    </row>
    <row r="31" spans="1:5" ht="23.25" customHeight="1">
      <c r="A31" s="176" t="s">
        <v>61</v>
      </c>
      <c r="B31" s="177"/>
      <c r="C31" s="13">
        <v>0.049</v>
      </c>
      <c r="D31" s="12"/>
      <c r="E31" s="1"/>
    </row>
    <row r="32" spans="1:5" ht="22.5" customHeight="1">
      <c r="A32" s="178" t="s">
        <v>60</v>
      </c>
      <c r="B32" s="179"/>
      <c r="C32" s="89">
        <v>0.086</v>
      </c>
      <c r="D32" s="12"/>
      <c r="E32" s="1"/>
    </row>
    <row r="33" spans="1:5" ht="23.25" customHeight="1">
      <c r="A33" s="170" t="s">
        <v>14</v>
      </c>
      <c r="B33" s="171"/>
      <c r="C33" s="80">
        <v>0.032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R12" sqref="R12"/>
    </sheetView>
  </sheetViews>
  <sheetFormatPr defaultColWidth="9.00390625" defaultRowHeight="12.75"/>
  <cols>
    <col min="1" max="1" width="19.00390625" style="0" customWidth="1"/>
    <col min="2" max="3" width="8.50390625" style="0" customWidth="1"/>
    <col min="4" max="4" width="8.875" style="0" customWidth="1"/>
    <col min="5" max="5" width="11.50390625" style="0" customWidth="1"/>
    <col min="6" max="6" width="9.50390625" style="0" customWidth="1"/>
    <col min="7" max="7" width="9.625" style="0" customWidth="1"/>
    <col min="8" max="8" width="11.375" style="0" customWidth="1"/>
    <col min="9" max="9" width="8.50390625" style="0" customWidth="1"/>
    <col min="10" max="10" width="11.50390625" style="0" customWidth="1"/>
    <col min="11" max="11" width="12.50390625" style="0" customWidth="1"/>
    <col min="12" max="12" width="14.875" style="0" customWidth="1"/>
    <col min="13" max="13" width="10.00390625" style="0" customWidth="1"/>
    <col min="14" max="14" width="7.50390625" style="0" customWidth="1"/>
  </cols>
  <sheetData>
    <row r="1" ht="15">
      <c r="M1" s="28" t="s">
        <v>70</v>
      </c>
    </row>
    <row r="2" spans="1:13" ht="39" customHeight="1">
      <c r="A2" s="187" t="s">
        <v>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69" t="s">
        <v>59</v>
      </c>
      <c r="B3" s="188" t="s">
        <v>116</v>
      </c>
      <c r="C3" s="189"/>
      <c r="D3" s="189"/>
      <c r="E3" s="190"/>
      <c r="F3" s="188" t="s">
        <v>78</v>
      </c>
      <c r="G3" s="189"/>
      <c r="H3" s="189"/>
      <c r="I3" s="189"/>
      <c r="J3" s="189"/>
      <c r="K3" s="189"/>
      <c r="L3" s="189"/>
      <c r="M3" s="190"/>
    </row>
    <row r="4" spans="1:14" ht="71.25" customHeight="1">
      <c r="A4" s="169"/>
      <c r="B4" s="75" t="s">
        <v>2</v>
      </c>
      <c r="C4" s="75" t="s">
        <v>62</v>
      </c>
      <c r="D4" s="76" t="s">
        <v>63</v>
      </c>
      <c r="E4" s="76" t="s">
        <v>90</v>
      </c>
      <c r="F4" s="76" t="s">
        <v>71</v>
      </c>
      <c r="G4" s="76" t="s">
        <v>72</v>
      </c>
      <c r="H4" s="76" t="s">
        <v>64</v>
      </c>
      <c r="I4" s="76" t="s">
        <v>65</v>
      </c>
      <c r="J4" s="76" t="s">
        <v>66</v>
      </c>
      <c r="K4" s="76" t="s">
        <v>67</v>
      </c>
      <c r="L4" s="76" t="s">
        <v>68</v>
      </c>
      <c r="M4" s="76" t="s">
        <v>69</v>
      </c>
      <c r="N4" s="15"/>
    </row>
    <row r="5" spans="1:14" ht="19.5" customHeight="1">
      <c r="A5" s="25" t="s">
        <v>5</v>
      </c>
      <c r="B5" s="25">
        <v>158</v>
      </c>
      <c r="C5" s="25">
        <v>83</v>
      </c>
      <c r="D5" s="25">
        <v>14</v>
      </c>
      <c r="E5" s="25">
        <v>139</v>
      </c>
      <c r="F5" s="25">
        <v>22</v>
      </c>
      <c r="G5" s="25">
        <v>9</v>
      </c>
      <c r="H5" s="25">
        <v>97</v>
      </c>
      <c r="I5" s="25">
        <v>49</v>
      </c>
      <c r="J5" s="25">
        <v>18</v>
      </c>
      <c r="K5" s="25">
        <v>28</v>
      </c>
      <c r="L5" s="25">
        <v>1</v>
      </c>
      <c r="M5" s="25">
        <v>11</v>
      </c>
      <c r="N5" s="4"/>
    </row>
    <row r="6" spans="1:14" ht="19.5" customHeight="1">
      <c r="A6" s="25" t="s">
        <v>6</v>
      </c>
      <c r="B6" s="25">
        <v>159</v>
      </c>
      <c r="C6" s="25">
        <v>87</v>
      </c>
      <c r="D6" s="25">
        <v>22</v>
      </c>
      <c r="E6" s="25">
        <v>139</v>
      </c>
      <c r="F6" s="25">
        <v>36</v>
      </c>
      <c r="G6" s="25">
        <v>15</v>
      </c>
      <c r="H6" s="25">
        <v>71</v>
      </c>
      <c r="I6" s="25">
        <v>52</v>
      </c>
      <c r="J6" s="25">
        <v>26</v>
      </c>
      <c r="K6" s="66">
        <v>31</v>
      </c>
      <c r="L6" s="25">
        <v>2</v>
      </c>
      <c r="M6" s="25">
        <v>14</v>
      </c>
      <c r="N6" s="4"/>
    </row>
    <row r="7" spans="1:14" ht="19.5" customHeight="1">
      <c r="A7" s="25" t="s">
        <v>7</v>
      </c>
      <c r="B7" s="25">
        <v>102</v>
      </c>
      <c r="C7" s="25">
        <v>36</v>
      </c>
      <c r="D7" s="25">
        <v>9</v>
      </c>
      <c r="E7" s="25">
        <v>87</v>
      </c>
      <c r="F7" s="25">
        <v>13</v>
      </c>
      <c r="G7" s="25">
        <v>4</v>
      </c>
      <c r="H7" s="25">
        <v>56</v>
      </c>
      <c r="I7" s="25">
        <v>49</v>
      </c>
      <c r="J7" s="25">
        <v>14</v>
      </c>
      <c r="K7" s="66">
        <v>15</v>
      </c>
      <c r="L7" s="25">
        <v>0</v>
      </c>
      <c r="M7" s="25">
        <v>11</v>
      </c>
      <c r="N7" s="4"/>
    </row>
    <row r="8" spans="1:14" ht="19.5" customHeight="1">
      <c r="A8" s="25" t="s">
        <v>8</v>
      </c>
      <c r="B8" s="25">
        <v>284</v>
      </c>
      <c r="C8" s="25">
        <v>149</v>
      </c>
      <c r="D8" s="25">
        <v>33</v>
      </c>
      <c r="E8" s="25">
        <v>246</v>
      </c>
      <c r="F8" s="25">
        <v>43</v>
      </c>
      <c r="G8" s="25">
        <v>25</v>
      </c>
      <c r="H8" s="25">
        <v>164</v>
      </c>
      <c r="I8" s="25">
        <v>89</v>
      </c>
      <c r="J8" s="25">
        <v>72</v>
      </c>
      <c r="K8" s="66">
        <v>59</v>
      </c>
      <c r="L8" s="25">
        <v>1</v>
      </c>
      <c r="M8" s="25">
        <v>11</v>
      </c>
      <c r="N8" s="27"/>
    </row>
    <row r="9" spans="1:14" ht="19.5" customHeight="1">
      <c r="A9" s="25" t="s">
        <v>9</v>
      </c>
      <c r="B9" s="25">
        <v>340</v>
      </c>
      <c r="C9" s="25">
        <v>172</v>
      </c>
      <c r="D9" s="25">
        <v>44</v>
      </c>
      <c r="E9" s="25">
        <v>298</v>
      </c>
      <c r="F9" s="25">
        <v>55</v>
      </c>
      <c r="G9" s="25">
        <v>29</v>
      </c>
      <c r="H9" s="25">
        <v>198</v>
      </c>
      <c r="I9" s="25">
        <v>108</v>
      </c>
      <c r="J9" s="25">
        <v>99</v>
      </c>
      <c r="K9" s="66">
        <v>70</v>
      </c>
      <c r="L9" s="25">
        <v>1</v>
      </c>
      <c r="M9" s="25">
        <v>23</v>
      </c>
      <c r="N9" s="4"/>
    </row>
    <row r="10" spans="1:14" ht="19.5" customHeight="1">
      <c r="A10" s="25" t="s">
        <v>10</v>
      </c>
      <c r="B10" s="25">
        <v>110</v>
      </c>
      <c r="C10" s="25">
        <v>63</v>
      </c>
      <c r="D10" s="25">
        <v>15</v>
      </c>
      <c r="E10" s="25">
        <v>91</v>
      </c>
      <c r="F10" s="25">
        <v>25</v>
      </c>
      <c r="G10" s="25">
        <v>7</v>
      </c>
      <c r="H10" s="25">
        <v>55</v>
      </c>
      <c r="I10" s="25">
        <v>31</v>
      </c>
      <c r="J10" s="25">
        <v>20</v>
      </c>
      <c r="K10" s="66">
        <v>29</v>
      </c>
      <c r="L10" s="25">
        <v>0</v>
      </c>
      <c r="M10" s="25">
        <v>5</v>
      </c>
      <c r="N10" s="16"/>
    </row>
    <row r="11" spans="1:14" ht="19.5" customHeight="1">
      <c r="A11" s="25" t="s">
        <v>11</v>
      </c>
      <c r="B11" s="25">
        <v>218</v>
      </c>
      <c r="C11" s="25">
        <v>103</v>
      </c>
      <c r="D11" s="25">
        <v>30</v>
      </c>
      <c r="E11" s="25">
        <v>194</v>
      </c>
      <c r="F11" s="25">
        <v>35</v>
      </c>
      <c r="G11" s="25">
        <v>15</v>
      </c>
      <c r="H11" s="25">
        <v>123</v>
      </c>
      <c r="I11" s="25">
        <v>75</v>
      </c>
      <c r="J11" s="25">
        <v>63</v>
      </c>
      <c r="K11" s="25">
        <v>41</v>
      </c>
      <c r="L11" s="66">
        <v>1</v>
      </c>
      <c r="M11" s="25">
        <v>11</v>
      </c>
      <c r="N11" s="4"/>
    </row>
    <row r="12" spans="1:14" ht="19.5" customHeight="1">
      <c r="A12" s="25" t="s">
        <v>12</v>
      </c>
      <c r="B12" s="25">
        <v>150</v>
      </c>
      <c r="C12" s="25">
        <v>86</v>
      </c>
      <c r="D12" s="25">
        <v>23</v>
      </c>
      <c r="E12" s="25">
        <v>128</v>
      </c>
      <c r="F12" s="25">
        <v>28</v>
      </c>
      <c r="G12" s="25">
        <v>11</v>
      </c>
      <c r="H12" s="25">
        <v>87</v>
      </c>
      <c r="I12" s="25">
        <v>57</v>
      </c>
      <c r="J12" s="25">
        <v>40</v>
      </c>
      <c r="K12" s="66">
        <v>31</v>
      </c>
      <c r="L12" s="25">
        <v>1</v>
      </c>
      <c r="M12" s="25">
        <v>4</v>
      </c>
      <c r="N12" s="27"/>
    </row>
    <row r="13" spans="1:14" ht="19.5" customHeight="1">
      <c r="A13" s="25" t="s">
        <v>13</v>
      </c>
      <c r="B13" s="25">
        <v>123</v>
      </c>
      <c r="C13" s="25">
        <v>53</v>
      </c>
      <c r="D13" s="25">
        <v>14</v>
      </c>
      <c r="E13" s="25">
        <v>99</v>
      </c>
      <c r="F13" s="25">
        <v>19</v>
      </c>
      <c r="G13" s="25">
        <v>6</v>
      </c>
      <c r="H13" s="25">
        <v>65</v>
      </c>
      <c r="I13" s="25">
        <v>43</v>
      </c>
      <c r="J13" s="25">
        <v>19</v>
      </c>
      <c r="K13" s="66">
        <v>19</v>
      </c>
      <c r="L13" s="25">
        <v>0</v>
      </c>
      <c r="M13" s="25">
        <v>5</v>
      </c>
      <c r="N13" s="27"/>
    </row>
    <row r="14" spans="1:14" ht="42" customHeight="1">
      <c r="A14" s="90" t="s">
        <v>60</v>
      </c>
      <c r="B14" s="91">
        <f aca="true" t="shared" si="0" ref="B14:M14">SUM(B5:B13)</f>
        <v>1644</v>
      </c>
      <c r="C14" s="91">
        <f t="shared" si="0"/>
        <v>832</v>
      </c>
      <c r="D14" s="91">
        <f t="shared" si="0"/>
        <v>204</v>
      </c>
      <c r="E14" s="91">
        <f t="shared" si="0"/>
        <v>1421</v>
      </c>
      <c r="F14" s="91">
        <f t="shared" si="0"/>
        <v>276</v>
      </c>
      <c r="G14" s="91">
        <f t="shared" si="0"/>
        <v>121</v>
      </c>
      <c r="H14" s="91">
        <f t="shared" si="0"/>
        <v>916</v>
      </c>
      <c r="I14" s="91">
        <f t="shared" si="0"/>
        <v>553</v>
      </c>
      <c r="J14" s="91">
        <f t="shared" si="0"/>
        <v>371</v>
      </c>
      <c r="K14" s="91">
        <f t="shared" si="0"/>
        <v>323</v>
      </c>
      <c r="L14" s="91">
        <f t="shared" si="0"/>
        <v>7</v>
      </c>
      <c r="M14" s="91">
        <f t="shared" si="0"/>
        <v>95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81" t="s">
        <v>17</v>
      </c>
      <c r="B16" s="82">
        <v>1086</v>
      </c>
      <c r="C16" s="82">
        <v>549</v>
      </c>
      <c r="D16" s="82">
        <v>202</v>
      </c>
      <c r="E16" s="82">
        <v>876</v>
      </c>
      <c r="F16" s="82">
        <v>228</v>
      </c>
      <c r="G16" s="82">
        <v>93</v>
      </c>
      <c r="H16" s="82">
        <v>392</v>
      </c>
      <c r="I16" s="82">
        <v>362</v>
      </c>
      <c r="J16" s="82">
        <v>137</v>
      </c>
      <c r="K16" s="82">
        <v>219</v>
      </c>
      <c r="L16" s="82">
        <v>10</v>
      </c>
      <c r="M16" s="82">
        <v>129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38" t="s">
        <v>18</v>
      </c>
      <c r="B18" s="45">
        <f aca="true" t="shared" si="1" ref="B18:M18">B14+B16</f>
        <v>2730</v>
      </c>
      <c r="C18" s="45">
        <f t="shared" si="1"/>
        <v>1381</v>
      </c>
      <c r="D18" s="45">
        <f t="shared" si="1"/>
        <v>406</v>
      </c>
      <c r="E18" s="45">
        <f t="shared" si="1"/>
        <v>2297</v>
      </c>
      <c r="F18" s="45">
        <f t="shared" si="1"/>
        <v>504</v>
      </c>
      <c r="G18" s="45">
        <f t="shared" si="1"/>
        <v>214</v>
      </c>
      <c r="H18" s="45">
        <f t="shared" si="1"/>
        <v>1308</v>
      </c>
      <c r="I18" s="45">
        <f t="shared" si="1"/>
        <v>915</v>
      </c>
      <c r="J18" s="45">
        <f t="shared" si="1"/>
        <v>508</v>
      </c>
      <c r="K18" s="45">
        <f t="shared" si="1"/>
        <v>542</v>
      </c>
      <c r="L18" s="45">
        <f t="shared" si="1"/>
        <v>17</v>
      </c>
      <c r="M18" s="45">
        <f t="shared" si="1"/>
        <v>224</v>
      </c>
      <c r="N18" s="4"/>
    </row>
    <row r="19" spans="1:12" ht="31.5" customHeight="1">
      <c r="A19" s="191" t="s">
        <v>79</v>
      </c>
      <c r="B19" s="191"/>
      <c r="C19" s="191"/>
      <c r="D19" s="191"/>
      <c r="E19" s="17"/>
      <c r="F19" s="17"/>
      <c r="G19" s="17"/>
      <c r="H19" s="17"/>
      <c r="I19" s="17"/>
      <c r="J19" s="17"/>
      <c r="K19" s="17"/>
      <c r="L19" s="17"/>
    </row>
    <row r="20" spans="1:11" ht="17.25">
      <c r="A20" s="186"/>
      <c r="B20" s="186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3.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3.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F9" sqref="F9"/>
    </sheetView>
  </sheetViews>
  <sheetFormatPr defaultColWidth="9.00390625" defaultRowHeight="12.75"/>
  <cols>
    <col min="1" max="1" width="0.875" style="0" customWidth="1"/>
    <col min="2" max="2" width="33.50390625" style="0" customWidth="1"/>
    <col min="3" max="5" width="16.00390625" style="0" customWidth="1"/>
    <col min="6" max="6" width="15.875" style="0" customWidth="1"/>
    <col min="7" max="8" width="16.50390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2" t="s">
        <v>92</v>
      </c>
      <c r="C3" s="192"/>
      <c r="D3" s="192"/>
      <c r="E3" s="192"/>
      <c r="F3" s="192"/>
      <c r="G3" s="192"/>
      <c r="H3" s="192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69" t="s">
        <v>19</v>
      </c>
      <c r="C5" s="193" t="s">
        <v>97</v>
      </c>
      <c r="D5" s="193"/>
      <c r="E5" s="193" t="s">
        <v>117</v>
      </c>
      <c r="F5" s="193"/>
      <c r="G5" s="188" t="s">
        <v>98</v>
      </c>
      <c r="H5" s="190"/>
      <c r="I5" s="23"/>
      <c r="J5" s="23"/>
    </row>
    <row r="6" spans="2:9" ht="33.75" customHeight="1">
      <c r="B6" s="169"/>
      <c r="C6" s="77" t="s">
        <v>2</v>
      </c>
      <c r="D6" s="77" t="s">
        <v>20</v>
      </c>
      <c r="E6" s="77" t="s">
        <v>2</v>
      </c>
      <c r="F6" s="77" t="s">
        <v>20</v>
      </c>
      <c r="G6" s="77" t="s">
        <v>21</v>
      </c>
      <c r="H6" s="77" t="s">
        <v>22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158</v>
      </c>
      <c r="F7" s="25">
        <v>14</v>
      </c>
      <c r="G7" s="46">
        <f aca="true" t="shared" si="0" ref="G7:H16">E7/C7</f>
        <v>0.9080459770114943</v>
      </c>
      <c r="H7" s="46">
        <f t="shared" si="0"/>
        <v>1.0769230769230769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159</v>
      </c>
      <c r="F8" s="25">
        <v>22</v>
      </c>
      <c r="G8" s="46">
        <f t="shared" si="0"/>
        <v>1.1118881118881119</v>
      </c>
      <c r="H8" s="46">
        <f t="shared" si="0"/>
        <v>0.9565217391304348</v>
      </c>
    </row>
    <row r="9" spans="2:8" ht="21" customHeight="1">
      <c r="B9" s="25" t="s">
        <v>7</v>
      </c>
      <c r="C9" s="25">
        <v>105</v>
      </c>
      <c r="D9" s="25">
        <v>8</v>
      </c>
      <c r="E9" s="25">
        <v>102</v>
      </c>
      <c r="F9" s="25">
        <v>9</v>
      </c>
      <c r="G9" s="46">
        <f t="shared" si="0"/>
        <v>0.9714285714285714</v>
      </c>
      <c r="H9" s="46">
        <f t="shared" si="0"/>
        <v>1.125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284</v>
      </c>
      <c r="F10" s="25">
        <v>33</v>
      </c>
      <c r="G10" s="46">
        <f t="shared" si="0"/>
        <v>0.9161290322580645</v>
      </c>
      <c r="H10" s="46">
        <f t="shared" si="0"/>
        <v>0.8461538461538461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340</v>
      </c>
      <c r="F11" s="25">
        <v>44</v>
      </c>
      <c r="G11" s="46">
        <f t="shared" si="0"/>
        <v>0.9855072463768116</v>
      </c>
      <c r="H11" s="46">
        <f t="shared" si="0"/>
        <v>1.1578947368421053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110</v>
      </c>
      <c r="F12" s="25">
        <v>15</v>
      </c>
      <c r="G12" s="46">
        <f t="shared" si="0"/>
        <v>0.88</v>
      </c>
      <c r="H12" s="46">
        <f t="shared" si="0"/>
        <v>0.9375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218</v>
      </c>
      <c r="F13" s="25">
        <v>30</v>
      </c>
      <c r="G13" s="46">
        <f t="shared" si="0"/>
        <v>0.9519650655021834</v>
      </c>
      <c r="H13" s="46">
        <f t="shared" si="0"/>
        <v>0.7894736842105263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150</v>
      </c>
      <c r="F14" s="25">
        <v>23</v>
      </c>
      <c r="G14" s="46">
        <f t="shared" si="0"/>
        <v>1</v>
      </c>
      <c r="H14" s="46">
        <f t="shared" si="0"/>
        <v>1.9166666666666667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123</v>
      </c>
      <c r="F15" s="25">
        <v>14</v>
      </c>
      <c r="G15" s="46">
        <f t="shared" si="0"/>
        <v>0.803921568627451</v>
      </c>
      <c r="H15" s="46">
        <f t="shared" si="0"/>
        <v>1</v>
      </c>
    </row>
    <row r="16" spans="2:8" ht="31.5" customHeight="1">
      <c r="B16" s="92" t="s">
        <v>23</v>
      </c>
      <c r="C16" s="91">
        <f>SUM(C7:C15)</f>
        <v>1734</v>
      </c>
      <c r="D16" s="91">
        <f>SUM(D7:D15)</f>
        <v>201</v>
      </c>
      <c r="E16" s="91">
        <f>SUM(E7:E15)</f>
        <v>1644</v>
      </c>
      <c r="F16" s="91">
        <f>SUM(F7:F15)</f>
        <v>204</v>
      </c>
      <c r="G16" s="93">
        <f t="shared" si="0"/>
        <v>0.9480968858131488</v>
      </c>
      <c r="H16" s="93">
        <f t="shared" si="0"/>
        <v>1.0149253731343284</v>
      </c>
    </row>
    <row r="17" spans="2:8" ht="3.75" customHeight="1">
      <c r="B17" s="48"/>
      <c r="C17" s="48"/>
      <c r="D17" s="48"/>
      <c r="E17" s="48"/>
      <c r="F17" s="48"/>
      <c r="G17" s="70"/>
      <c r="H17" s="70"/>
    </row>
    <row r="18" spans="2:8" ht="31.5" customHeight="1">
      <c r="B18" s="83" t="s">
        <v>24</v>
      </c>
      <c r="C18" s="82">
        <v>1209</v>
      </c>
      <c r="D18" s="84">
        <v>195</v>
      </c>
      <c r="E18" s="82">
        <v>1086</v>
      </c>
      <c r="F18" s="84">
        <v>202</v>
      </c>
      <c r="G18" s="85">
        <f>E18/C18</f>
        <v>0.8982630272952854</v>
      </c>
      <c r="H18" s="85">
        <f>F18/D18</f>
        <v>1.035897435897436</v>
      </c>
    </row>
    <row r="19" spans="2:8" ht="4.5" customHeight="1">
      <c r="B19" s="48"/>
      <c r="C19" s="48"/>
      <c r="D19" s="48"/>
      <c r="E19" s="48"/>
      <c r="F19" s="48"/>
      <c r="G19" s="70"/>
      <c r="H19" s="70"/>
    </row>
    <row r="20" spans="2:8" ht="33.75" customHeight="1">
      <c r="B20" s="38" t="s">
        <v>25</v>
      </c>
      <c r="C20" s="45">
        <f>C16+C18</f>
        <v>2943</v>
      </c>
      <c r="D20" s="45">
        <f>D16+D18</f>
        <v>396</v>
      </c>
      <c r="E20" s="45">
        <f>E16+E18</f>
        <v>2730</v>
      </c>
      <c r="F20" s="45">
        <f>F16+F18</f>
        <v>406</v>
      </c>
      <c r="G20" s="47">
        <f>E20/C20</f>
        <v>0.9276248725790011</v>
      </c>
      <c r="H20" s="47">
        <f>F20/D20</f>
        <v>1.0252525252525253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J12" sqref="J12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375" style="0" customWidth="1"/>
    <col min="8" max="8" width="13.875" style="0" customWidth="1"/>
    <col min="9" max="10" width="14.00390625" style="0" customWidth="1"/>
    <col min="11" max="11" width="13.125" style="0" customWidth="1"/>
    <col min="13" max="13" width="9.625" style="0" customWidth="1"/>
    <col min="14" max="14" width="9.125" style="0" hidden="1" customWidth="1"/>
  </cols>
  <sheetData>
    <row r="1" spans="9:12" ht="15" customHeight="1">
      <c r="I1" s="198" t="s">
        <v>28</v>
      </c>
      <c r="J1" s="198"/>
      <c r="K1" s="198"/>
      <c r="L1" s="31"/>
    </row>
    <row r="2" spans="1:11" s="29" customFormat="1" ht="30" customHeight="1">
      <c r="A2" s="162" t="s">
        <v>112</v>
      </c>
      <c r="B2" s="162"/>
      <c r="C2" s="162"/>
      <c r="D2" s="162"/>
      <c r="E2" s="162"/>
      <c r="F2" s="199"/>
      <c r="G2" s="199"/>
      <c r="H2" s="199"/>
      <c r="I2" s="199"/>
      <c r="J2" s="199"/>
      <c r="K2" s="199"/>
    </row>
    <row r="3" spans="1:11" ht="21" customHeight="1">
      <c r="A3" s="194" t="s">
        <v>29</v>
      </c>
      <c r="B3" s="194"/>
      <c r="C3" s="194"/>
      <c r="D3" s="194"/>
      <c r="E3" s="197" t="s">
        <v>94</v>
      </c>
      <c r="F3" s="49"/>
      <c r="G3" s="195" t="s">
        <v>30</v>
      </c>
      <c r="H3" s="195"/>
      <c r="I3" s="195"/>
      <c r="J3" s="195"/>
      <c r="K3" s="197" t="s">
        <v>95</v>
      </c>
    </row>
    <row r="4" spans="1:11" ht="19.5" customHeight="1">
      <c r="A4" s="200" t="s">
        <v>81</v>
      </c>
      <c r="B4" s="200" t="s">
        <v>2</v>
      </c>
      <c r="C4" s="194" t="s">
        <v>85</v>
      </c>
      <c r="D4" s="194"/>
      <c r="E4" s="197"/>
      <c r="F4" s="49"/>
      <c r="G4" s="196" t="s">
        <v>81</v>
      </c>
      <c r="H4" s="196" t="s">
        <v>2</v>
      </c>
      <c r="I4" s="195" t="s">
        <v>80</v>
      </c>
      <c r="J4" s="195"/>
      <c r="K4" s="197"/>
    </row>
    <row r="5" spans="1:11" ht="15.75" customHeight="1">
      <c r="A5" s="200"/>
      <c r="B5" s="200"/>
      <c r="C5" s="99" t="s">
        <v>83</v>
      </c>
      <c r="D5" s="81" t="s">
        <v>82</v>
      </c>
      <c r="E5" s="197"/>
      <c r="F5" s="49"/>
      <c r="G5" s="196"/>
      <c r="H5" s="196"/>
      <c r="I5" s="90" t="s">
        <v>84</v>
      </c>
      <c r="J5" s="90" t="s">
        <v>82</v>
      </c>
      <c r="K5" s="197"/>
    </row>
    <row r="6" spans="1:11" ht="27.75" customHeight="1">
      <c r="A6" s="120" t="s">
        <v>93</v>
      </c>
      <c r="B6" s="121">
        <v>1209</v>
      </c>
      <c r="C6" s="122">
        <v>195</v>
      </c>
      <c r="D6" s="125">
        <f aca="true" t="shared" si="0" ref="D6:D12">C6/B6%</f>
        <v>16.129032258064516</v>
      </c>
      <c r="E6" s="100">
        <v>3.5</v>
      </c>
      <c r="F6" s="50"/>
      <c r="G6" s="120" t="s">
        <v>93</v>
      </c>
      <c r="H6" s="123">
        <v>1734</v>
      </c>
      <c r="I6" s="124">
        <v>201</v>
      </c>
      <c r="J6" s="127">
        <f aca="true" t="shared" si="1" ref="J6:J12">I6/H6%</f>
        <v>11.591695501730104</v>
      </c>
      <c r="K6" s="100">
        <v>8.8</v>
      </c>
    </row>
    <row r="7" spans="1:11" ht="27.75" customHeight="1">
      <c r="A7" s="41" t="s">
        <v>96</v>
      </c>
      <c r="B7" s="82">
        <v>1289</v>
      </c>
      <c r="C7" s="25">
        <v>209</v>
      </c>
      <c r="D7" s="126">
        <f t="shared" si="0"/>
        <v>16.21411947245927</v>
      </c>
      <c r="E7" s="101">
        <v>3.7</v>
      </c>
      <c r="F7" s="49"/>
      <c r="G7" s="41" t="s">
        <v>96</v>
      </c>
      <c r="H7" s="91">
        <v>1786</v>
      </c>
      <c r="I7" s="102">
        <v>206</v>
      </c>
      <c r="J7" s="126">
        <f t="shared" si="1"/>
        <v>11.534154535274357</v>
      </c>
      <c r="K7" s="101">
        <v>9</v>
      </c>
    </row>
    <row r="8" spans="1:11" ht="33" customHeight="1">
      <c r="A8" s="41" t="s">
        <v>99</v>
      </c>
      <c r="B8" s="82">
        <v>1310</v>
      </c>
      <c r="C8" s="25">
        <v>202</v>
      </c>
      <c r="D8" s="126">
        <f t="shared" si="0"/>
        <v>15.419847328244275</v>
      </c>
      <c r="E8" s="101">
        <v>3.7</v>
      </c>
      <c r="F8" s="49"/>
      <c r="G8" s="41" t="s">
        <v>99</v>
      </c>
      <c r="H8" s="91">
        <v>1823</v>
      </c>
      <c r="I8" s="102">
        <v>214</v>
      </c>
      <c r="J8" s="126">
        <f t="shared" si="1"/>
        <v>11.738891936368622</v>
      </c>
      <c r="K8" s="101">
        <v>9.1</v>
      </c>
    </row>
    <row r="9" spans="1:12" ht="33" customHeight="1">
      <c r="A9" s="41" t="s">
        <v>100</v>
      </c>
      <c r="B9" s="82">
        <v>1197</v>
      </c>
      <c r="C9" s="25">
        <v>202</v>
      </c>
      <c r="D9" s="126">
        <f t="shared" si="0"/>
        <v>16.875522138680033</v>
      </c>
      <c r="E9" s="101">
        <v>3.4</v>
      </c>
      <c r="F9" s="49"/>
      <c r="G9" s="41" t="s">
        <v>100</v>
      </c>
      <c r="H9" s="91">
        <v>1812</v>
      </c>
      <c r="I9" s="102">
        <v>227</v>
      </c>
      <c r="J9" s="126">
        <f t="shared" si="1"/>
        <v>12.527593818984547</v>
      </c>
      <c r="K9" s="101">
        <v>9.1</v>
      </c>
      <c r="L9" s="30"/>
    </row>
    <row r="10" spans="1:12" ht="33" customHeight="1">
      <c r="A10" s="41" t="s">
        <v>101</v>
      </c>
      <c r="B10" s="82">
        <v>1158</v>
      </c>
      <c r="C10" s="25">
        <v>208</v>
      </c>
      <c r="D10" s="126">
        <f t="shared" si="0"/>
        <v>17.962003454231432</v>
      </c>
      <c r="E10" s="101">
        <v>3.3</v>
      </c>
      <c r="F10" s="49"/>
      <c r="G10" s="41" t="s">
        <v>101</v>
      </c>
      <c r="H10" s="91">
        <v>1741</v>
      </c>
      <c r="I10" s="102">
        <v>227</v>
      </c>
      <c r="J10" s="126">
        <f t="shared" si="1"/>
        <v>13.038483630097645</v>
      </c>
      <c r="K10" s="101">
        <v>8.7</v>
      </c>
      <c r="L10" s="30"/>
    </row>
    <row r="11" spans="1:12" ht="33" customHeight="1">
      <c r="A11" s="41" t="s">
        <v>102</v>
      </c>
      <c r="B11" s="82">
        <v>1120</v>
      </c>
      <c r="C11" s="25">
        <v>202</v>
      </c>
      <c r="D11" s="126">
        <f t="shared" si="0"/>
        <v>18.03571428571429</v>
      </c>
      <c r="E11" s="101">
        <v>3.2</v>
      </c>
      <c r="F11" s="49"/>
      <c r="G11" s="41" t="s">
        <v>102</v>
      </c>
      <c r="H11" s="91">
        <v>1703</v>
      </c>
      <c r="I11" s="102">
        <v>205</v>
      </c>
      <c r="J11" s="126">
        <f t="shared" si="1"/>
        <v>12.037580739870815</v>
      </c>
      <c r="K11" s="101">
        <v>8.6</v>
      </c>
      <c r="L11" s="30"/>
    </row>
    <row r="12" spans="1:12" ht="33" customHeight="1">
      <c r="A12" s="41" t="s">
        <v>103</v>
      </c>
      <c r="B12" s="82">
        <v>1086</v>
      </c>
      <c r="C12" s="25">
        <v>202</v>
      </c>
      <c r="D12" s="126">
        <f t="shared" si="0"/>
        <v>18.60036832412523</v>
      </c>
      <c r="E12" s="101"/>
      <c r="F12" s="49"/>
      <c r="G12" s="41" t="s">
        <v>103</v>
      </c>
      <c r="H12" s="91">
        <v>1644</v>
      </c>
      <c r="I12" s="102">
        <v>204</v>
      </c>
      <c r="J12" s="126">
        <f t="shared" si="1"/>
        <v>12.40875912408759</v>
      </c>
      <c r="K12" s="101"/>
      <c r="L12" s="30"/>
    </row>
    <row r="13" spans="1:12" ht="33" customHeight="1" hidden="1">
      <c r="A13" s="41" t="s">
        <v>104</v>
      </c>
      <c r="B13" s="82"/>
      <c r="C13" s="25"/>
      <c r="D13" s="126" t="e">
        <f aca="true" t="shared" si="2" ref="D13:D18">C13/B13%</f>
        <v>#DIV/0!</v>
      </c>
      <c r="E13" s="101"/>
      <c r="F13" s="49"/>
      <c r="G13" s="41" t="s">
        <v>104</v>
      </c>
      <c r="H13" s="91"/>
      <c r="I13" s="102"/>
      <c r="J13" s="126" t="e">
        <f aca="true" t="shared" si="3" ref="J13:J18">I13/H13%</f>
        <v>#DIV/0!</v>
      </c>
      <c r="K13" s="101"/>
      <c r="L13" s="30"/>
    </row>
    <row r="14" spans="1:12" ht="33" customHeight="1" hidden="1">
      <c r="A14" s="41" t="s">
        <v>105</v>
      </c>
      <c r="B14" s="82"/>
      <c r="C14" s="25"/>
      <c r="D14" s="126" t="e">
        <f t="shared" si="2"/>
        <v>#DIV/0!</v>
      </c>
      <c r="E14" s="101"/>
      <c r="F14" s="49"/>
      <c r="G14" s="41" t="s">
        <v>105</v>
      </c>
      <c r="H14" s="91"/>
      <c r="I14" s="102"/>
      <c r="J14" s="126" t="e">
        <f t="shared" si="3"/>
        <v>#DIV/0!</v>
      </c>
      <c r="K14" s="101"/>
      <c r="L14" s="30"/>
    </row>
    <row r="15" spans="1:12" ht="33" customHeight="1" hidden="1">
      <c r="A15" s="41" t="s">
        <v>106</v>
      </c>
      <c r="B15" s="82"/>
      <c r="C15" s="25"/>
      <c r="D15" s="126" t="e">
        <f t="shared" si="2"/>
        <v>#DIV/0!</v>
      </c>
      <c r="E15" s="101"/>
      <c r="F15" s="49"/>
      <c r="G15" s="41" t="s">
        <v>106</v>
      </c>
      <c r="H15" s="91"/>
      <c r="I15" s="102"/>
      <c r="J15" s="126" t="e">
        <f t="shared" si="3"/>
        <v>#DIV/0!</v>
      </c>
      <c r="K15" s="101"/>
      <c r="L15" s="30"/>
    </row>
    <row r="16" spans="1:12" ht="33" customHeight="1" hidden="1">
      <c r="A16" s="41" t="s">
        <v>107</v>
      </c>
      <c r="B16" s="82"/>
      <c r="C16" s="25"/>
      <c r="D16" s="126" t="e">
        <f t="shared" si="2"/>
        <v>#DIV/0!</v>
      </c>
      <c r="E16" s="101"/>
      <c r="F16" s="49"/>
      <c r="G16" s="41" t="s">
        <v>107</v>
      </c>
      <c r="H16" s="91"/>
      <c r="I16" s="102"/>
      <c r="J16" s="126" t="e">
        <f t="shared" si="3"/>
        <v>#DIV/0!</v>
      </c>
      <c r="K16" s="101"/>
      <c r="L16" s="30"/>
    </row>
    <row r="17" spans="1:12" ht="33" customHeight="1" hidden="1">
      <c r="A17" s="41" t="s">
        <v>108</v>
      </c>
      <c r="B17" s="82"/>
      <c r="C17" s="25"/>
      <c r="D17" s="126" t="e">
        <f t="shared" si="2"/>
        <v>#DIV/0!</v>
      </c>
      <c r="E17" s="101"/>
      <c r="F17" s="49"/>
      <c r="G17" s="41" t="s">
        <v>108</v>
      </c>
      <c r="H17" s="91"/>
      <c r="I17" s="102"/>
      <c r="J17" s="126" t="e">
        <f t="shared" si="3"/>
        <v>#DIV/0!</v>
      </c>
      <c r="K17" s="101"/>
      <c r="L17" s="30"/>
    </row>
    <row r="18" spans="1:13" ht="33" customHeight="1" hidden="1">
      <c r="A18" s="41" t="s">
        <v>109</v>
      </c>
      <c r="B18" s="82"/>
      <c r="C18" s="25"/>
      <c r="D18" s="126" t="e">
        <f t="shared" si="2"/>
        <v>#DIV/0!</v>
      </c>
      <c r="E18" s="101"/>
      <c r="F18" s="51"/>
      <c r="G18" s="41" t="s">
        <v>109</v>
      </c>
      <c r="H18" s="91"/>
      <c r="I18" s="102"/>
      <c r="J18" s="126" t="e">
        <f t="shared" si="3"/>
        <v>#DIV/0!</v>
      </c>
      <c r="K18" s="101"/>
      <c r="L18" s="2"/>
      <c r="M18" s="1"/>
    </row>
  </sheetData>
  <sheetProtection/>
  <mergeCells count="12"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  <mergeCell ref="E3:E5"/>
    <mergeCell ref="G3:J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G29" sqref="G29"/>
    </sheetView>
  </sheetViews>
  <sheetFormatPr defaultColWidth="9.00390625" defaultRowHeight="12.75"/>
  <cols>
    <col min="1" max="1" width="1.00390625" style="0" customWidth="1"/>
    <col min="2" max="2" width="31.50390625" style="0" customWidth="1"/>
    <col min="3" max="3" width="15.00390625" style="0" customWidth="1"/>
    <col min="4" max="8" width="13.375" style="0" customWidth="1"/>
    <col min="9" max="9" width="4.625" style="0" customWidth="1"/>
  </cols>
  <sheetData>
    <row r="1" spans="8:9" ht="16.5" customHeight="1">
      <c r="H1" s="198" t="s">
        <v>40</v>
      </c>
      <c r="I1" s="198"/>
    </row>
    <row r="2" spans="2:8" ht="42" customHeight="1" thickBot="1">
      <c r="B2" s="205" t="s">
        <v>118</v>
      </c>
      <c r="C2" s="205"/>
      <c r="D2" s="205"/>
      <c r="E2" s="205"/>
      <c r="F2" s="205"/>
      <c r="G2" s="205"/>
      <c r="H2" s="205"/>
    </row>
    <row r="3" spans="2:8" ht="24" customHeight="1" thickBot="1">
      <c r="B3" s="201" t="s">
        <v>73</v>
      </c>
      <c r="C3" s="206" t="s">
        <v>31</v>
      </c>
      <c r="D3" s="207"/>
      <c r="E3" s="208" t="s">
        <v>14</v>
      </c>
      <c r="F3" s="208"/>
      <c r="G3" s="209" t="s">
        <v>32</v>
      </c>
      <c r="H3" s="210"/>
    </row>
    <row r="4" spans="2:8" ht="15.75" thickBot="1">
      <c r="B4" s="203"/>
      <c r="C4" s="65" t="s">
        <v>2</v>
      </c>
      <c r="D4" s="53" t="s">
        <v>33</v>
      </c>
      <c r="E4" s="53" t="s">
        <v>2</v>
      </c>
      <c r="F4" s="53" t="s">
        <v>33</v>
      </c>
      <c r="G4" s="53" t="s">
        <v>2</v>
      </c>
      <c r="H4" s="54" t="s">
        <v>33</v>
      </c>
    </row>
    <row r="5" spans="2:8" ht="18.75" customHeight="1" thickBot="1">
      <c r="B5" s="202"/>
      <c r="C5" s="128">
        <f aca="true" t="shared" si="0" ref="C5:H5">SUM(C6:C10)</f>
        <v>2730</v>
      </c>
      <c r="D5" s="129">
        <f t="shared" si="0"/>
        <v>100</v>
      </c>
      <c r="E5" s="130">
        <f t="shared" si="0"/>
        <v>1086</v>
      </c>
      <c r="F5" s="131">
        <f t="shared" si="0"/>
        <v>100</v>
      </c>
      <c r="G5" s="132">
        <f t="shared" si="0"/>
        <v>1644</v>
      </c>
      <c r="H5" s="133">
        <f t="shared" si="0"/>
        <v>100</v>
      </c>
    </row>
    <row r="6" spans="2:8" ht="15">
      <c r="B6" s="64" t="s">
        <v>41</v>
      </c>
      <c r="C6" s="134">
        <f>E6+G6</f>
        <v>214</v>
      </c>
      <c r="D6" s="135">
        <f>C6/C5%</f>
        <v>7.8388278388278385</v>
      </c>
      <c r="E6" s="134">
        <v>93</v>
      </c>
      <c r="F6" s="135">
        <f>E6/E5%</f>
        <v>8.56353591160221</v>
      </c>
      <c r="G6" s="134">
        <v>121</v>
      </c>
      <c r="H6" s="136">
        <f>G6/G5%</f>
        <v>7.360097323600972</v>
      </c>
    </row>
    <row r="7" spans="2:8" ht="15">
      <c r="B7" s="55" t="s">
        <v>42</v>
      </c>
      <c r="C7" s="102">
        <f>E7+G7</f>
        <v>633</v>
      </c>
      <c r="D7" s="126">
        <f>C7/C5%</f>
        <v>23.186813186813186</v>
      </c>
      <c r="E7" s="102">
        <v>278</v>
      </c>
      <c r="F7" s="126">
        <f>E7/E5%</f>
        <v>25.59852670349908</v>
      </c>
      <c r="G7" s="102">
        <v>355</v>
      </c>
      <c r="H7" s="137">
        <f>G7/G5%</f>
        <v>21.593673965936738</v>
      </c>
    </row>
    <row r="8" spans="2:8" ht="15">
      <c r="B8" s="55" t="s">
        <v>43</v>
      </c>
      <c r="C8" s="102">
        <f>E8+G8</f>
        <v>695</v>
      </c>
      <c r="D8" s="126">
        <f>C8/C5%</f>
        <v>25.457875457875456</v>
      </c>
      <c r="E8" s="102">
        <v>252</v>
      </c>
      <c r="F8" s="126">
        <f>E8/E5%</f>
        <v>23.204419889502763</v>
      </c>
      <c r="G8" s="102">
        <v>443</v>
      </c>
      <c r="H8" s="137">
        <f>G8/G5%</f>
        <v>26.946472019464718</v>
      </c>
    </row>
    <row r="9" spans="2:8" ht="15">
      <c r="B9" s="55" t="s">
        <v>44</v>
      </c>
      <c r="C9" s="102">
        <f>E9+G9</f>
        <v>523</v>
      </c>
      <c r="D9" s="126">
        <f>C9/C5%</f>
        <v>19.157509157509157</v>
      </c>
      <c r="E9" s="102">
        <v>196</v>
      </c>
      <c r="F9" s="126">
        <f>E9/E5%</f>
        <v>18.047882136279927</v>
      </c>
      <c r="G9" s="102">
        <v>327</v>
      </c>
      <c r="H9" s="137">
        <f>G9/G5%</f>
        <v>19.890510948905106</v>
      </c>
    </row>
    <row r="10" spans="2:8" ht="15.75" thickBot="1">
      <c r="B10" s="56" t="s">
        <v>45</v>
      </c>
      <c r="C10" s="138">
        <f>E10+G10</f>
        <v>665</v>
      </c>
      <c r="D10" s="139">
        <f>C10/C5%</f>
        <v>24.358974358974358</v>
      </c>
      <c r="E10" s="138">
        <v>267</v>
      </c>
      <c r="F10" s="139">
        <f>E10/E5%</f>
        <v>24.585635359116022</v>
      </c>
      <c r="G10" s="138">
        <v>398</v>
      </c>
      <c r="H10" s="140">
        <f>G10/G5%</f>
        <v>24.209245742092456</v>
      </c>
    </row>
    <row r="11" spans="2:8" ht="3.75" customHeight="1" thickBot="1">
      <c r="B11" s="57"/>
      <c r="C11" s="58"/>
      <c r="D11" s="59"/>
      <c r="E11" s="40"/>
      <c r="F11" s="59"/>
      <c r="G11" s="60"/>
      <c r="H11" s="59"/>
    </row>
    <row r="12" spans="2:8" ht="19.5" customHeight="1" thickBot="1">
      <c r="B12" s="201" t="s">
        <v>74</v>
      </c>
      <c r="C12" s="98" t="s">
        <v>2</v>
      </c>
      <c r="D12" s="94" t="s">
        <v>33</v>
      </c>
      <c r="E12" s="95" t="s">
        <v>2</v>
      </c>
      <c r="F12" s="95" t="s">
        <v>33</v>
      </c>
      <c r="G12" s="96" t="s">
        <v>2</v>
      </c>
      <c r="H12" s="97" t="s">
        <v>33</v>
      </c>
    </row>
    <row r="13" spans="2:8" ht="18.75" customHeight="1" thickBot="1">
      <c r="B13" s="202"/>
      <c r="C13" s="141">
        <f aca="true" t="shared" si="1" ref="C13:H13">SUM(C14:C18)</f>
        <v>2730</v>
      </c>
      <c r="D13" s="142">
        <f t="shared" si="1"/>
        <v>100</v>
      </c>
      <c r="E13" s="143">
        <f t="shared" si="1"/>
        <v>1086</v>
      </c>
      <c r="F13" s="144">
        <f t="shared" si="1"/>
        <v>100</v>
      </c>
      <c r="G13" s="145">
        <f t="shared" si="1"/>
        <v>1644</v>
      </c>
      <c r="H13" s="146">
        <f t="shared" si="1"/>
        <v>99.99999999999999</v>
      </c>
    </row>
    <row r="14" spans="2:8" ht="15">
      <c r="B14" s="64" t="s">
        <v>46</v>
      </c>
      <c r="C14" s="134">
        <f>E14+G14</f>
        <v>338</v>
      </c>
      <c r="D14" s="147">
        <f>C14/C13%</f>
        <v>12.380952380952381</v>
      </c>
      <c r="E14" s="134">
        <v>180</v>
      </c>
      <c r="F14" s="135">
        <f>E14/E13%</f>
        <v>16.574585635359117</v>
      </c>
      <c r="G14" s="134">
        <v>158</v>
      </c>
      <c r="H14" s="136">
        <f>G14/G13%</f>
        <v>9.610705596107055</v>
      </c>
    </row>
    <row r="15" spans="2:8" ht="15" customHeight="1">
      <c r="B15" s="55" t="s">
        <v>47</v>
      </c>
      <c r="C15" s="102">
        <f>E15+G15</f>
        <v>544</v>
      </c>
      <c r="D15" s="148">
        <f>C15/C13%</f>
        <v>19.926739926739927</v>
      </c>
      <c r="E15" s="102">
        <v>231</v>
      </c>
      <c r="F15" s="126">
        <f>E15/E13%</f>
        <v>21.2707182320442</v>
      </c>
      <c r="G15" s="102">
        <v>313</v>
      </c>
      <c r="H15" s="137">
        <f>G15/G13%</f>
        <v>19.038929440389293</v>
      </c>
    </row>
    <row r="16" spans="2:8" ht="15">
      <c r="B16" s="55" t="s">
        <v>48</v>
      </c>
      <c r="C16" s="102">
        <f>E16+G16</f>
        <v>226</v>
      </c>
      <c r="D16" s="148">
        <f>C16/C13%</f>
        <v>8.278388278388277</v>
      </c>
      <c r="E16" s="102">
        <v>98</v>
      </c>
      <c r="F16" s="126">
        <f>E16/E13%</f>
        <v>9.023941068139964</v>
      </c>
      <c r="G16" s="102">
        <v>128</v>
      </c>
      <c r="H16" s="137">
        <f>G16/G13%</f>
        <v>7.78588807785888</v>
      </c>
    </row>
    <row r="17" spans="2:8" ht="15">
      <c r="B17" s="55" t="s">
        <v>49</v>
      </c>
      <c r="C17" s="102">
        <f>E17+G17</f>
        <v>736</v>
      </c>
      <c r="D17" s="148">
        <f>C17/C13%</f>
        <v>26.95970695970696</v>
      </c>
      <c r="E17" s="102">
        <v>277</v>
      </c>
      <c r="F17" s="126">
        <f>E17/E13%</f>
        <v>25.50644567219153</v>
      </c>
      <c r="G17" s="102">
        <v>459</v>
      </c>
      <c r="H17" s="137">
        <f>G17/G13%</f>
        <v>27.91970802919708</v>
      </c>
    </row>
    <row r="18" spans="2:8" ht="15.75" thickBot="1">
      <c r="B18" s="56" t="s">
        <v>50</v>
      </c>
      <c r="C18" s="138">
        <f>E18+G18</f>
        <v>886</v>
      </c>
      <c r="D18" s="149">
        <f>C18/C13%</f>
        <v>32.45421245421245</v>
      </c>
      <c r="E18" s="138">
        <v>300</v>
      </c>
      <c r="F18" s="139">
        <f>E18/E13%</f>
        <v>27.624309392265197</v>
      </c>
      <c r="G18" s="138">
        <v>586</v>
      </c>
      <c r="H18" s="140">
        <f>G18/G13%</f>
        <v>35.64476885644768</v>
      </c>
    </row>
    <row r="19" spans="2:8" ht="3.75" customHeight="1" thickBot="1">
      <c r="B19" s="211"/>
      <c r="C19" s="211"/>
      <c r="D19" s="211"/>
      <c r="E19" s="204"/>
      <c r="F19" s="204"/>
      <c r="G19" s="59"/>
      <c r="H19" s="59"/>
    </row>
    <row r="20" spans="2:8" ht="19.5" customHeight="1" thickBot="1">
      <c r="B20" s="201" t="s">
        <v>75</v>
      </c>
      <c r="C20" s="98" t="s">
        <v>2</v>
      </c>
      <c r="D20" s="94" t="s">
        <v>33</v>
      </c>
      <c r="E20" s="95" t="s">
        <v>2</v>
      </c>
      <c r="F20" s="95" t="s">
        <v>33</v>
      </c>
      <c r="G20" s="96" t="s">
        <v>2</v>
      </c>
      <c r="H20" s="97" t="s">
        <v>33</v>
      </c>
    </row>
    <row r="21" spans="2:8" ht="18.75" customHeight="1" thickBot="1">
      <c r="B21" s="202"/>
      <c r="C21" s="141">
        <f aca="true" t="shared" si="2" ref="C21:H21">SUM(C22:C28)</f>
        <v>2730</v>
      </c>
      <c r="D21" s="142">
        <f t="shared" si="2"/>
        <v>100</v>
      </c>
      <c r="E21" s="143">
        <f t="shared" si="2"/>
        <v>1086</v>
      </c>
      <c r="F21" s="150">
        <f t="shared" si="2"/>
        <v>100.00000000000001</v>
      </c>
      <c r="G21" s="145">
        <f t="shared" si="2"/>
        <v>1644</v>
      </c>
      <c r="H21" s="151">
        <f t="shared" si="2"/>
        <v>99.99999999999999</v>
      </c>
    </row>
    <row r="22" spans="2:8" ht="15">
      <c r="B22" s="64" t="s">
        <v>51</v>
      </c>
      <c r="C22" s="134">
        <f>E22+G22</f>
        <v>239</v>
      </c>
      <c r="D22" s="135">
        <f>C22/C21%</f>
        <v>8.754578754578754</v>
      </c>
      <c r="E22" s="152">
        <v>92</v>
      </c>
      <c r="F22" s="135">
        <f>E22/E21%</f>
        <v>8.47145488029466</v>
      </c>
      <c r="G22" s="134">
        <v>147</v>
      </c>
      <c r="H22" s="136">
        <f>G22/G21%</f>
        <v>8.941605839416058</v>
      </c>
    </row>
    <row r="23" spans="2:8" ht="15">
      <c r="B23" s="61" t="s">
        <v>52</v>
      </c>
      <c r="C23" s="102">
        <f aca="true" t="shared" si="3" ref="C23:C28">E23+G23</f>
        <v>490</v>
      </c>
      <c r="D23" s="126">
        <f>C23/C21%</f>
        <v>17.94871794871795</v>
      </c>
      <c r="E23" s="25">
        <v>198</v>
      </c>
      <c r="F23" s="126">
        <f>E23/E21%</f>
        <v>18.23204419889503</v>
      </c>
      <c r="G23" s="102">
        <v>292</v>
      </c>
      <c r="H23" s="137">
        <f>G23/G21%</f>
        <v>17.761557177615572</v>
      </c>
    </row>
    <row r="24" spans="2:8" ht="15">
      <c r="B24" s="61" t="s">
        <v>53</v>
      </c>
      <c r="C24" s="102">
        <f t="shared" si="3"/>
        <v>646</v>
      </c>
      <c r="D24" s="126">
        <f>C24/C21%</f>
        <v>23.66300366300366</v>
      </c>
      <c r="E24" s="25">
        <v>260</v>
      </c>
      <c r="F24" s="126">
        <f>E24/E21%</f>
        <v>23.941068139963168</v>
      </c>
      <c r="G24" s="102">
        <v>386</v>
      </c>
      <c r="H24" s="137">
        <f>G24/G21%</f>
        <v>23.479318734793186</v>
      </c>
    </row>
    <row r="25" spans="2:8" ht="15">
      <c r="B25" s="61" t="s">
        <v>54</v>
      </c>
      <c r="C25" s="102">
        <f t="shared" si="3"/>
        <v>466</v>
      </c>
      <c r="D25" s="126">
        <f>C25/C21%</f>
        <v>17.06959706959707</v>
      </c>
      <c r="E25" s="25">
        <v>177</v>
      </c>
      <c r="F25" s="126">
        <f>E25/E21%</f>
        <v>16.298342541436465</v>
      </c>
      <c r="G25" s="102">
        <v>289</v>
      </c>
      <c r="H25" s="137">
        <f>G25/G21%</f>
        <v>17.57907542579075</v>
      </c>
    </row>
    <row r="26" spans="2:8" ht="15">
      <c r="B26" s="61" t="s">
        <v>55</v>
      </c>
      <c r="C26" s="102">
        <f t="shared" si="3"/>
        <v>479</v>
      </c>
      <c r="D26" s="126">
        <f>C26/C21%</f>
        <v>17.545787545787544</v>
      </c>
      <c r="E26" s="25">
        <v>188</v>
      </c>
      <c r="F26" s="126">
        <f>E26/E21%</f>
        <v>17.311233885819522</v>
      </c>
      <c r="G26" s="102">
        <v>291</v>
      </c>
      <c r="H26" s="137">
        <f>G26/G21%</f>
        <v>17.7007299270073</v>
      </c>
    </row>
    <row r="27" spans="2:8" ht="15">
      <c r="B27" s="55" t="s">
        <v>56</v>
      </c>
      <c r="C27" s="102">
        <f t="shared" si="3"/>
        <v>288</v>
      </c>
      <c r="D27" s="126">
        <f>C27/C21%</f>
        <v>10.54945054945055</v>
      </c>
      <c r="E27" s="25">
        <v>116</v>
      </c>
      <c r="F27" s="126">
        <f>E27/E21%</f>
        <v>10.681399631675875</v>
      </c>
      <c r="G27" s="102">
        <v>172</v>
      </c>
      <c r="H27" s="137">
        <f>G27/G21%</f>
        <v>10.46228710462287</v>
      </c>
    </row>
    <row r="28" spans="2:8" ht="15.75" thickBot="1">
      <c r="B28" s="56" t="s">
        <v>57</v>
      </c>
      <c r="C28" s="138">
        <f t="shared" si="3"/>
        <v>122</v>
      </c>
      <c r="D28" s="139">
        <f>C28/C21%</f>
        <v>4.468864468864469</v>
      </c>
      <c r="E28" s="153">
        <v>55</v>
      </c>
      <c r="F28" s="139">
        <f>E28/E21%</f>
        <v>5.064456721915286</v>
      </c>
      <c r="G28" s="138">
        <v>67</v>
      </c>
      <c r="H28" s="140">
        <f>G28/G21%</f>
        <v>4.075425790754258</v>
      </c>
    </row>
    <row r="29" spans="6:7" ht="1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3" sqref="G13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  <col min="9" max="9" width="5.375" style="0" customWidth="1"/>
  </cols>
  <sheetData>
    <row r="2" spans="8:9" ht="13.5" customHeight="1">
      <c r="H2" s="198" t="s">
        <v>58</v>
      </c>
      <c r="I2" s="198"/>
    </row>
    <row r="3" spans="2:8" ht="44.25" customHeight="1" thickBot="1">
      <c r="B3" s="214" t="s">
        <v>119</v>
      </c>
      <c r="C3" s="214"/>
      <c r="D3" s="214"/>
      <c r="E3" s="214"/>
      <c r="F3" s="214"/>
      <c r="G3" s="214"/>
      <c r="H3" s="214"/>
    </row>
    <row r="4" spans="2:8" ht="24" customHeight="1" thickBot="1">
      <c r="B4" s="201" t="s">
        <v>76</v>
      </c>
      <c r="C4" s="213" t="s">
        <v>31</v>
      </c>
      <c r="D4" s="207"/>
      <c r="E4" s="208" t="s">
        <v>14</v>
      </c>
      <c r="F4" s="208"/>
      <c r="G4" s="209" t="s">
        <v>32</v>
      </c>
      <c r="H4" s="210"/>
    </row>
    <row r="5" spans="2:8" ht="16.5" customHeight="1" thickBot="1">
      <c r="B5" s="203"/>
      <c r="C5" s="52" t="s">
        <v>2</v>
      </c>
      <c r="D5" s="53" t="s">
        <v>33</v>
      </c>
      <c r="E5" s="53" t="s">
        <v>2</v>
      </c>
      <c r="F5" s="53" t="s">
        <v>33</v>
      </c>
      <c r="G5" s="53" t="s">
        <v>2</v>
      </c>
      <c r="H5" s="54" t="s">
        <v>33</v>
      </c>
    </row>
    <row r="6" spans="2:8" ht="25.5" customHeight="1" thickBot="1">
      <c r="B6" s="202"/>
      <c r="C6" s="128">
        <f aca="true" t="shared" si="0" ref="C6:H6">SUM(C7:C12)</f>
        <v>2730</v>
      </c>
      <c r="D6" s="129">
        <f t="shared" si="0"/>
        <v>100</v>
      </c>
      <c r="E6" s="130">
        <f t="shared" si="0"/>
        <v>1086</v>
      </c>
      <c r="F6" s="154">
        <f t="shared" si="0"/>
        <v>100.00000000000001</v>
      </c>
      <c r="G6" s="132">
        <f t="shared" si="0"/>
        <v>1644</v>
      </c>
      <c r="H6" s="155">
        <f t="shared" si="0"/>
        <v>100</v>
      </c>
    </row>
    <row r="7" spans="2:8" ht="15">
      <c r="B7" s="64" t="s">
        <v>34</v>
      </c>
      <c r="C7" s="134">
        <f aca="true" t="shared" si="1" ref="C7:C12">E7+G7</f>
        <v>240</v>
      </c>
      <c r="D7" s="135">
        <f>C7/C6%</f>
        <v>8.79120879120879</v>
      </c>
      <c r="E7" s="152">
        <v>135</v>
      </c>
      <c r="F7" s="126">
        <f>E7/E6%</f>
        <v>12.430939226519337</v>
      </c>
      <c r="G7" s="134">
        <v>105</v>
      </c>
      <c r="H7" s="137">
        <f>G7/G6%</f>
        <v>6.3868613138686126</v>
      </c>
    </row>
    <row r="8" spans="2:8" ht="15">
      <c r="B8" s="61" t="s">
        <v>35</v>
      </c>
      <c r="C8" s="134">
        <f t="shared" si="1"/>
        <v>439</v>
      </c>
      <c r="D8" s="126">
        <f>C8/C6%</f>
        <v>16.08058608058608</v>
      </c>
      <c r="E8" s="25">
        <v>225</v>
      </c>
      <c r="F8" s="126">
        <f>E8/E6%</f>
        <v>20.718232044198896</v>
      </c>
      <c r="G8" s="102">
        <v>214</v>
      </c>
      <c r="H8" s="137">
        <f>G8/G6%</f>
        <v>13.017031630170315</v>
      </c>
    </row>
    <row r="9" spans="2:8" ht="15">
      <c r="B9" s="61" t="s">
        <v>36</v>
      </c>
      <c r="C9" s="134">
        <f t="shared" si="1"/>
        <v>484</v>
      </c>
      <c r="D9" s="126">
        <f>C9/C6%</f>
        <v>17.72893772893773</v>
      </c>
      <c r="E9" s="25">
        <v>220</v>
      </c>
      <c r="F9" s="126">
        <f>E9/E6%</f>
        <v>20.257826887661142</v>
      </c>
      <c r="G9" s="102">
        <v>264</v>
      </c>
      <c r="H9" s="137">
        <f>G9/G6%</f>
        <v>16.05839416058394</v>
      </c>
    </row>
    <row r="10" spans="2:8" ht="15">
      <c r="B10" s="61" t="s">
        <v>37</v>
      </c>
      <c r="C10" s="134">
        <f t="shared" si="1"/>
        <v>553</v>
      </c>
      <c r="D10" s="126">
        <f>C10/C6%</f>
        <v>20.256410256410255</v>
      </c>
      <c r="E10" s="25">
        <v>236</v>
      </c>
      <c r="F10" s="126">
        <f>E10/E6%</f>
        <v>21.731123388581953</v>
      </c>
      <c r="G10" s="102">
        <v>317</v>
      </c>
      <c r="H10" s="137">
        <f>G10/G6%</f>
        <v>19.282238442822383</v>
      </c>
    </row>
    <row r="11" spans="2:8" ht="15">
      <c r="B11" s="61" t="s">
        <v>38</v>
      </c>
      <c r="C11" s="134">
        <f t="shared" si="1"/>
        <v>439</v>
      </c>
      <c r="D11" s="126">
        <f>C11/C6%</f>
        <v>16.08058608058608</v>
      </c>
      <c r="E11" s="25">
        <v>159</v>
      </c>
      <c r="F11" s="126">
        <f>E11/E6%</f>
        <v>14.640883977900554</v>
      </c>
      <c r="G11" s="102">
        <v>280</v>
      </c>
      <c r="H11" s="137">
        <f>G11/G6%</f>
        <v>17.0316301703163</v>
      </c>
    </row>
    <row r="12" spans="2:8" ht="15.75" thickBot="1">
      <c r="B12" s="62" t="s">
        <v>39</v>
      </c>
      <c r="C12" s="156">
        <f t="shared" si="1"/>
        <v>575</v>
      </c>
      <c r="D12" s="139">
        <f>C12/C6%</f>
        <v>21.062271062271062</v>
      </c>
      <c r="E12" s="153">
        <v>111</v>
      </c>
      <c r="F12" s="139">
        <f>E12/E6%</f>
        <v>10.220994475138122</v>
      </c>
      <c r="G12" s="138">
        <v>464</v>
      </c>
      <c r="H12" s="140">
        <f>G12/G6%</f>
        <v>28.223844282238442</v>
      </c>
    </row>
    <row r="13" spans="2:8" ht="8.25" customHeight="1">
      <c r="B13" s="63"/>
      <c r="C13" s="42"/>
      <c r="D13" s="43"/>
      <c r="E13" s="44"/>
      <c r="F13" s="43"/>
      <c r="G13" s="42"/>
      <c r="H13" s="43"/>
    </row>
    <row r="14" spans="2:8" ht="29.25" customHeight="1" thickBot="1">
      <c r="B14" s="212" t="s">
        <v>110</v>
      </c>
      <c r="C14" s="212"/>
      <c r="D14" s="212"/>
      <c r="E14" s="212"/>
      <c r="F14" s="212"/>
      <c r="G14" s="212"/>
      <c r="H14" s="212"/>
    </row>
    <row r="15" spans="2:8" ht="24" customHeight="1" thickBot="1">
      <c r="B15" s="201" t="s">
        <v>76</v>
      </c>
      <c r="C15" s="213" t="s">
        <v>31</v>
      </c>
      <c r="D15" s="207"/>
      <c r="E15" s="208" t="s">
        <v>14</v>
      </c>
      <c r="F15" s="208"/>
      <c r="G15" s="209" t="s">
        <v>32</v>
      </c>
      <c r="H15" s="210"/>
    </row>
    <row r="16" spans="2:8" ht="16.5" customHeight="1" thickBot="1">
      <c r="B16" s="203"/>
      <c r="C16" s="52" t="s">
        <v>2</v>
      </c>
      <c r="D16" s="53" t="s">
        <v>33</v>
      </c>
      <c r="E16" s="53" t="s">
        <v>2</v>
      </c>
      <c r="F16" s="53" t="s">
        <v>33</v>
      </c>
      <c r="G16" s="53" t="s">
        <v>2</v>
      </c>
      <c r="H16" s="54" t="s">
        <v>33</v>
      </c>
    </row>
    <row r="17" spans="2:8" ht="25.5" customHeight="1" thickBot="1">
      <c r="B17" s="202"/>
      <c r="C17" s="157">
        <f aca="true" t="shared" si="2" ref="C17:H17">SUM(C18:C23)</f>
        <v>2943</v>
      </c>
      <c r="D17" s="158">
        <f t="shared" si="2"/>
        <v>100</v>
      </c>
      <c r="E17" s="159">
        <f t="shared" si="2"/>
        <v>1209</v>
      </c>
      <c r="F17" s="160">
        <f t="shared" si="2"/>
        <v>100</v>
      </c>
      <c r="G17" s="159">
        <f t="shared" si="2"/>
        <v>1734</v>
      </c>
      <c r="H17" s="161">
        <f t="shared" si="2"/>
        <v>100</v>
      </c>
    </row>
    <row r="18" spans="2:8" ht="15">
      <c r="B18" s="64" t="s">
        <v>34</v>
      </c>
      <c r="C18" s="134">
        <f aca="true" t="shared" si="3" ref="C18:C23">E18+G18</f>
        <v>305</v>
      </c>
      <c r="D18" s="135">
        <f>C18/C17%</f>
        <v>10.36357458375807</v>
      </c>
      <c r="E18" s="152">
        <v>159</v>
      </c>
      <c r="F18" s="135">
        <f>E18/E17%</f>
        <v>13.15136476426799</v>
      </c>
      <c r="G18" s="134">
        <v>146</v>
      </c>
      <c r="H18" s="136">
        <f>G18/G17%</f>
        <v>8.419838523644753</v>
      </c>
    </row>
    <row r="19" spans="2:8" ht="15">
      <c r="B19" s="61" t="s">
        <v>35</v>
      </c>
      <c r="C19" s="134">
        <f t="shared" si="3"/>
        <v>696</v>
      </c>
      <c r="D19" s="126">
        <f>C19/C17%</f>
        <v>23.649337410805302</v>
      </c>
      <c r="E19" s="25">
        <v>374</v>
      </c>
      <c r="F19" s="126">
        <f>E19/E17%</f>
        <v>30.934656741108356</v>
      </c>
      <c r="G19" s="102">
        <v>322</v>
      </c>
      <c r="H19" s="137">
        <f>G19/G17%</f>
        <v>18.569780853517877</v>
      </c>
    </row>
    <row r="20" spans="2:8" ht="15">
      <c r="B20" s="61" t="s">
        <v>36</v>
      </c>
      <c r="C20" s="134">
        <f t="shared" si="3"/>
        <v>462</v>
      </c>
      <c r="D20" s="126">
        <f>C20/C17%</f>
        <v>15.698267074413863</v>
      </c>
      <c r="E20" s="25">
        <v>218</v>
      </c>
      <c r="F20" s="126">
        <f>E20/E17%</f>
        <v>18.03143093465674</v>
      </c>
      <c r="G20" s="102">
        <v>244</v>
      </c>
      <c r="H20" s="137">
        <f>G20/G17%</f>
        <v>14.071510957324106</v>
      </c>
    </row>
    <row r="21" spans="2:8" ht="15">
      <c r="B21" s="61" t="s">
        <v>37</v>
      </c>
      <c r="C21" s="134">
        <f t="shared" si="3"/>
        <v>455</v>
      </c>
      <c r="D21" s="126">
        <f>C21/C17%</f>
        <v>15.46041454298335</v>
      </c>
      <c r="E21" s="25">
        <v>199</v>
      </c>
      <c r="F21" s="126">
        <f>E21/E17%</f>
        <v>16.459884201819687</v>
      </c>
      <c r="G21" s="102">
        <v>256</v>
      </c>
      <c r="H21" s="137">
        <f>G21/G17%</f>
        <v>14.763552479815456</v>
      </c>
    </row>
    <row r="22" spans="2:8" ht="15">
      <c r="B22" s="61" t="s">
        <v>38</v>
      </c>
      <c r="C22" s="134">
        <f t="shared" si="3"/>
        <v>429</v>
      </c>
      <c r="D22" s="126">
        <f>C22/C17%</f>
        <v>14.576962283384303</v>
      </c>
      <c r="E22" s="25">
        <v>148</v>
      </c>
      <c r="F22" s="126">
        <f>E22/E17%</f>
        <v>12.241521918941274</v>
      </c>
      <c r="G22" s="102">
        <v>281</v>
      </c>
      <c r="H22" s="137">
        <f>G22/G17%</f>
        <v>16.205305651672433</v>
      </c>
    </row>
    <row r="23" spans="2:8" ht="15.75" thickBot="1">
      <c r="B23" s="62" t="s">
        <v>39</v>
      </c>
      <c r="C23" s="156">
        <f t="shared" si="3"/>
        <v>596</v>
      </c>
      <c r="D23" s="139">
        <f>C23/C17%</f>
        <v>20.251444104655114</v>
      </c>
      <c r="E23" s="153">
        <v>111</v>
      </c>
      <c r="F23" s="139">
        <f>E23/E17%</f>
        <v>9.181141439205955</v>
      </c>
      <c r="G23" s="138">
        <v>485</v>
      </c>
      <c r="H23" s="140">
        <f>G23/G17%</f>
        <v>27.970011534025375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MDmochowski</cp:lastModifiedBy>
  <cp:lastPrinted>2019-07-03T06:47:20Z</cp:lastPrinted>
  <dcterms:created xsi:type="dcterms:W3CDTF">1997-02-26T13:46:56Z</dcterms:created>
  <dcterms:modified xsi:type="dcterms:W3CDTF">2019-07-03T10:09:49Z</dcterms:modified>
  <cp:category/>
  <cp:version/>
  <cp:contentType/>
  <cp:contentStatus/>
</cp:coreProperties>
</file>