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4"/>
  </bookViews>
  <sheets>
    <sheet name="Stan I-IX 2019" sheetId="1" r:id="rId1"/>
    <sheet name="Bezrobotni w szczeg. syt." sheetId="2" r:id="rId2"/>
    <sheet name="Dynamika 2019" sheetId="3" r:id="rId3"/>
    <sheet name="Stopa bezrobocia 2019" sheetId="4" r:id="rId4"/>
    <sheet name="struktura IX 2019" sheetId="5" r:id="rId5"/>
    <sheet name="struktura 2019-2018" sheetId="6" r:id="rId6"/>
  </sheets>
  <definedNames>
    <definedName name="_xlnm.Print_Area" localSheetId="1">'Bezrobotni w szczeg. syt.'!$A$1:$M$20</definedName>
    <definedName name="_xlnm.Print_Area" localSheetId="0">'Stan I-IX 2019'!$A$1:$F$33</definedName>
  </definedNames>
  <calcPr fullCalcOnLoad="1"/>
</workbook>
</file>

<file path=xl/sharedStrings.xml><?xml version="1.0" encoding="utf-8"?>
<sst xmlns="http://schemas.openxmlformats.org/spreadsheetml/2006/main" count="209" uniqueCount="121">
  <si>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</si>
  <si>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</si>
  <si>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</si>
  <si>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</si>
  <si>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</si>
  <si>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</si>
  <si>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</si>
  <si>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</si>
  <si>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</si>
  <si>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</si>
  <si>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</si>
  <si>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</si>
  <si>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</si>
  <si>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</si>
  <si>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</si>
  <si>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>Powiatowy Urząd Pracy Jelenia Góra</t>
  </si>
  <si>
    <t xml:space="preserve">POLSKA </t>
  </si>
  <si>
    <t xml:space="preserve">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</si>
  <si>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</si>
  <si>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</si>
  <si>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</si>
  <si>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</si>
  <si>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</si>
  <si>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</si>
  <si>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</si>
  <si>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</si>
  <si>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</si>
  <si>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</si>
  <si>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</si>
  <si>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</si>
  <si>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</si>
  <si>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</si>
  <si>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</si>
  <si>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</si>
  <si>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</si>
  <si>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</si>
  <si>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</si>
  <si>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</si>
  <si>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</si>
  <si>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</si>
  <si>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</si>
  <si>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</si>
  <si>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</si>
  <si>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</si>
  <si>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</si>
  <si>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</si>
  <si>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</si>
  <si>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</si>
  <si>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</si>
  <si>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</si>
  <si>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</si>
  <si>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</si>
  <si>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</si>
  <si>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</si>
  <si>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</si>
  <si>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</si>
  <si>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</si>
  <si>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</si>
  <si>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</si>
  <si>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</si>
  <si>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</si>
  <si>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</si>
  <si>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</si>
  <si>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</si>
  <si>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</si>
  <si>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</si>
  <si>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</si>
  <si>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</si>
  <si>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</si>
  <si>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</si>
  <si>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</si>
  <si>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</si>
  <si>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</si>
  <si>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</si>
  <si>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</si>
  <si>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</si>
  <si>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</si>
  <si>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</si>
  <si>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</si>
  <si>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</si>
  <si>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</si>
  <si>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</si>
  <si>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</si>
  <si>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</si>
  <si>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</si>
  <si>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</si>
  <si>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</si>
  <si>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</si>
  <si>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</si>
  <si>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</si>
  <si>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31 XII 2017</t>
  </si>
  <si>
    <t>Liczba bezrobotnych ogółem oraz dynamika bezrobocia</t>
  </si>
  <si>
    <t>31 XII 2018</t>
  </si>
  <si>
    <t xml:space="preserve">stopa bezrobocia % </t>
  </si>
  <si>
    <t>stopa bezrobocia %</t>
  </si>
  <si>
    <t>31 I 2019</t>
  </si>
  <si>
    <t xml:space="preserve">Bezrobotni zarejestrowani                            wg stanu na  31 XII 2018 r. </t>
  </si>
  <si>
    <t>Dynamika XII/2018 = 100 %</t>
  </si>
  <si>
    <t>28 II 2019</t>
  </si>
  <si>
    <t>31 III 2019</t>
  </si>
  <si>
    <t>30 IV 2019</t>
  </si>
  <si>
    <t>31 V 2019</t>
  </si>
  <si>
    <t>30 VI 2019</t>
  </si>
  <si>
    <t>31 VII 2019</t>
  </si>
  <si>
    <t>31 VIII 2019</t>
  </si>
  <si>
    <t>30 IX 2019</t>
  </si>
  <si>
    <t>31 X 2019</t>
  </si>
  <si>
    <t>30 XI 2019</t>
  </si>
  <si>
    <t>31 XII 2019</t>
  </si>
  <si>
    <t>Struktura bezrobotnych według czasu pozostawania bez pracy -  stan na 31 grudnia  2018 r.</t>
  </si>
  <si>
    <t>Dynamika                                          31 XII 2018 = 100%</t>
  </si>
  <si>
    <t xml:space="preserve">Stopa bezrobocia w grudniu 2018 roku i w poszczególnych miesiącach 2019 roku                                                                           </t>
  </si>
  <si>
    <t>Powiatowy                  Urząd Pracy                         w Jeleniej Górze</t>
  </si>
  <si>
    <t>Stopa bezrobocia   -  stan na koniec sierpnia 2019 r.</t>
  </si>
  <si>
    <t>Liczba bezrobotnych                                         stan na 30 IX 2019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</si>
  <si>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I-IX  2019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</si>
  <si>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I-IX 2019 </t>
    </r>
  </si>
  <si>
    <t>Bezrobotni  zarejestrowani                                        stan na 30 IX 2019 r.</t>
  </si>
  <si>
    <t>Bezrobotni zarejestrowani                                     wg stanu na  30 IX 2019 r.</t>
  </si>
  <si>
    <t xml:space="preserve">Struktura bezrobotnych według wieku, poziomu wykształcenia, stażu pracy,                                              wg stanu na 30 września 2019 r. </t>
  </si>
  <si>
    <t>Struktura bezrobotnych według czasu pozostawania bez pracy                                                                                          wg stanu na 30 września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</si>
</sst>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0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b/>
      <sz val="12"/>
      <color rgb="FF008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FCD3AA"/>
        <bgColor indexed="64"/>
      </patternFill>
    </fill>
    <fill>
      <patternFill patternType="solid">
        <fgColor rgb="FFF58E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3" fontId="68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/>
    </xf>
    <xf numFmtId="164" fontId="10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64" fontId="6" fillId="35" borderId="10" xfId="0" applyNumberFormat="1" applyFont="1" applyFill="1" applyBorder="1" applyAlignment="1">
      <alignment horizontal="center" vertical="center"/>
    </xf>
    <xf numFmtId="164" fontId="10" fillId="36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/>
    </xf>
    <xf numFmtId="164" fontId="10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3" fontId="6" fillId="37" borderId="10" xfId="0" applyNumberFormat="1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165" fontId="11" fillId="38" borderId="10" xfId="0" applyNumberFormat="1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4" fontId="68" fillId="33" borderId="19" xfId="0" applyNumberFormat="1" applyFont="1" applyFill="1" applyBorder="1" applyAlignment="1">
      <alignment horizontal="center" vertical="center"/>
    </xf>
    <xf numFmtId="3" fontId="10" fillId="33" borderId="20" xfId="0" applyNumberFormat="1" applyFont="1" applyFill="1" applyBorder="1" applyAlignment="1">
      <alignment horizontal="center" vertical="center"/>
    </xf>
    <xf numFmtId="3" fontId="10" fillId="37" borderId="20" xfId="0" applyNumberFormat="1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3" fontId="68" fillId="33" borderId="19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164" fontId="10" fillId="38" borderId="19" xfId="0" applyNumberFormat="1" applyFont="1" applyFill="1" applyBorder="1" applyAlignment="1">
      <alignment horizontal="center" vertical="center"/>
    </xf>
    <xf numFmtId="0" fontId="68" fillId="38" borderId="10" xfId="0" applyFont="1" applyFill="1" applyBorder="1" applyAlignment="1">
      <alignment horizontal="center" vertical="center"/>
    </xf>
    <xf numFmtId="3" fontId="68" fillId="38" borderId="10" xfId="0" applyNumberFormat="1" applyFont="1" applyFill="1" applyBorder="1" applyAlignment="1">
      <alignment horizontal="center" vertical="center"/>
    </xf>
    <xf numFmtId="3" fontId="68" fillId="38" borderId="19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right" vertical="center"/>
    </xf>
    <xf numFmtId="3" fontId="69" fillId="35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69" fillId="37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165" fontId="69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3" fontId="6" fillId="39" borderId="12" xfId="0" applyNumberFormat="1" applyFont="1" applyFill="1" applyBorder="1" applyAlignment="1">
      <alignment horizontal="center" vertical="center"/>
    </xf>
    <xf numFmtId="166" fontId="6" fillId="39" borderId="13" xfId="0" applyNumberFormat="1" applyFont="1" applyFill="1" applyBorder="1" applyAlignment="1">
      <alignment horizontal="center" vertical="center"/>
    </xf>
    <xf numFmtId="3" fontId="6" fillId="38" borderId="13" xfId="0" applyNumberFormat="1" applyFont="1" applyFill="1" applyBorder="1" applyAlignment="1">
      <alignment horizontal="center" vertical="center"/>
    </xf>
    <xf numFmtId="166" fontId="6" fillId="38" borderId="13" xfId="0" applyNumberFormat="1" applyFont="1" applyFill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center" vertical="center"/>
    </xf>
    <xf numFmtId="166" fontId="6" fillId="40" borderId="14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3" fontId="6" fillId="39" borderId="27" xfId="0" applyNumberFormat="1" applyFont="1" applyFill="1" applyBorder="1" applyAlignment="1">
      <alignment horizontal="center" vertical="center"/>
    </xf>
    <xf numFmtId="166" fontId="6" fillId="39" borderId="28" xfId="0" applyNumberFormat="1" applyFont="1" applyFill="1" applyBorder="1" applyAlignment="1">
      <alignment horizontal="center" vertical="center"/>
    </xf>
    <xf numFmtId="3" fontId="6" fillId="38" borderId="28" xfId="0" applyNumberFormat="1" applyFont="1" applyFill="1" applyBorder="1" applyAlignment="1">
      <alignment horizontal="center" vertical="center"/>
    </xf>
    <xf numFmtId="166" fontId="6" fillId="38" borderId="28" xfId="0" applyNumberFormat="1" applyFont="1" applyFill="1" applyBorder="1" applyAlignment="1">
      <alignment horizontal="center" vertical="center"/>
    </xf>
    <xf numFmtId="3" fontId="6" fillId="40" borderId="28" xfId="0" applyNumberFormat="1" applyFont="1" applyFill="1" applyBorder="1" applyAlignment="1">
      <alignment horizontal="center" vertical="center"/>
    </xf>
    <xf numFmtId="166" fontId="6" fillId="40" borderId="29" xfId="0" applyNumberFormat="1" applyFont="1" applyFill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 vertical="center"/>
    </xf>
    <xf numFmtId="165" fontId="6" fillId="38" borderId="28" xfId="0" applyNumberFormat="1" applyFont="1" applyFill="1" applyBorder="1" applyAlignment="1">
      <alignment horizontal="center" vertical="center"/>
    </xf>
    <xf numFmtId="165" fontId="6" fillId="40" borderId="29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5" fontId="6" fillId="38" borderId="13" xfId="0" applyNumberFormat="1" applyFont="1" applyFill="1" applyBorder="1" applyAlignment="1">
      <alignment horizontal="center" vertical="center"/>
    </xf>
    <xf numFmtId="165" fontId="6" fillId="40" borderId="14" xfId="0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3" fontId="6" fillId="41" borderId="12" xfId="0" applyNumberFormat="1" applyFont="1" applyFill="1" applyBorder="1" applyAlignment="1">
      <alignment horizontal="center" vertical="center"/>
    </xf>
    <xf numFmtId="166" fontId="6" fillId="41" borderId="13" xfId="0" applyNumberFormat="1" applyFont="1" applyFill="1" applyBorder="1" applyAlignment="1">
      <alignment horizontal="center" vertical="center"/>
    </xf>
    <xf numFmtId="3" fontId="6" fillId="41" borderId="13" xfId="0" applyNumberFormat="1" applyFont="1" applyFill="1" applyBorder="1" applyAlignment="1">
      <alignment horizontal="center" vertical="center"/>
    </xf>
    <xf numFmtId="165" fontId="6" fillId="41" borderId="13" xfId="0" applyNumberFormat="1" applyFont="1" applyFill="1" applyBorder="1" applyAlignment="1">
      <alignment horizontal="center" vertical="center"/>
    </xf>
    <xf numFmtId="165" fontId="6" fillId="41" borderId="14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13" fillId="42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6" fillId="42" borderId="20" xfId="0" applyFont="1" applyFill="1" applyBorder="1" applyAlignment="1">
      <alignment horizontal="center" vertical="center" wrapText="1"/>
    </xf>
    <xf numFmtId="0" fontId="6" fillId="42" borderId="21" xfId="0" applyFont="1" applyFill="1" applyBorder="1" applyAlignment="1">
      <alignment horizontal="center" vertical="center" wrapText="1"/>
    </xf>
    <xf numFmtId="0" fontId="6" fillId="42" borderId="19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6" fillId="38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9" borderId="33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6" fillId="39" borderId="3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4">
      <pane xSplit="1" ySplit="9" topLeftCell="B16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J18" sqref="J18"/>
    </sheetView>
  </sheetViews>
  <sheetFormatPr defaultColWidth="9.00390625" defaultRowHeight="12.75"/>
  <cols>
    <col min="1" max="1" width="24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8" t="s">
        <v>25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62" t="s">
        <v>76</v>
      </c>
      <c r="B3" s="162"/>
      <c r="C3" s="162"/>
      <c r="D3" s="162"/>
      <c r="E3" s="162"/>
    </row>
    <row r="4" spans="1:5" ht="4.5" customHeight="1">
      <c r="A4" s="1"/>
      <c r="B4" s="1"/>
      <c r="C4" s="1"/>
      <c r="D4" s="1"/>
      <c r="E4" s="1"/>
    </row>
    <row r="5" spans="1:5" ht="29.25" customHeight="1">
      <c r="A5" s="163" t="s">
        <v>0</v>
      </c>
      <c r="B5" s="164" t="s">
        <v>1</v>
      </c>
      <c r="C5" s="164"/>
      <c r="D5" s="164" t="s">
        <v>110</v>
      </c>
      <c r="E5" s="164"/>
    </row>
    <row r="6" spans="1:5" ht="25.5" customHeight="1">
      <c r="A6" s="163"/>
      <c r="B6" s="152" t="s">
        <v>2</v>
      </c>
      <c r="C6" s="153" t="s">
        <v>87</v>
      </c>
      <c r="D6" s="153" t="s">
        <v>86</v>
      </c>
      <c r="E6" s="154" t="s">
        <v>3</v>
      </c>
    </row>
    <row r="7" spans="1:5" s="3" customFormat="1" ht="27" customHeight="1">
      <c r="A7" s="32" t="s">
        <v>90</v>
      </c>
      <c r="B7" s="33">
        <v>3016</v>
      </c>
      <c r="C7" s="95">
        <v>426</v>
      </c>
      <c r="D7" s="96">
        <f>B7/B8</f>
        <v>1.0248046211348965</v>
      </c>
      <c r="E7" s="34">
        <f>+C7/C8</f>
        <v>1.0757575757575757</v>
      </c>
    </row>
    <row r="8" spans="1:5" s="3" customFormat="1" ht="27" customHeight="1">
      <c r="A8" s="106" t="s">
        <v>92</v>
      </c>
      <c r="B8" s="107">
        <v>2943</v>
      </c>
      <c r="C8" s="108">
        <v>396</v>
      </c>
      <c r="D8" s="105">
        <v>1</v>
      </c>
      <c r="E8" s="14">
        <v>1</v>
      </c>
    </row>
    <row r="9" spans="1:5" ht="28.5" customHeight="1">
      <c r="A9" s="69" t="s">
        <v>105</v>
      </c>
      <c r="B9" s="70">
        <v>2622</v>
      </c>
      <c r="C9" s="102">
        <v>352</v>
      </c>
      <c r="D9" s="98">
        <f>B9/B8</f>
        <v>0.890927624872579</v>
      </c>
      <c r="E9" s="71">
        <f>C9/C8</f>
        <v>0.8888888888888888</v>
      </c>
    </row>
    <row r="10" spans="1:6" ht="2.25" customHeight="1">
      <c r="A10" s="168"/>
      <c r="B10" s="168"/>
      <c r="C10" s="168"/>
      <c r="D10" s="168"/>
      <c r="E10" s="168"/>
      <c r="F10" s="4"/>
    </row>
    <row r="11" spans="1:5" ht="31.5" customHeight="1">
      <c r="A11" s="169" t="s">
        <v>4</v>
      </c>
      <c r="B11" s="165" t="s">
        <v>114</v>
      </c>
      <c r="C11" s="165"/>
      <c r="D11" s="166" t="s">
        <v>115</v>
      </c>
      <c r="E11" s="165" t="s">
        <v>116</v>
      </c>
    </row>
    <row r="12" spans="1:5" ht="30.75" customHeight="1">
      <c r="A12" s="169"/>
      <c r="B12" s="150" t="s">
        <v>2</v>
      </c>
      <c r="C12" s="151" t="s">
        <v>85</v>
      </c>
      <c r="D12" s="167"/>
      <c r="E12" s="166"/>
    </row>
    <row r="13" spans="1:7" ht="18.75">
      <c r="A13" s="66" t="s">
        <v>5</v>
      </c>
      <c r="B13" s="97">
        <v>137</v>
      </c>
      <c r="C13" s="97">
        <v>20</v>
      </c>
      <c r="D13" s="67">
        <v>216</v>
      </c>
      <c r="E13" s="68">
        <v>60</v>
      </c>
      <c r="F13" s="5"/>
      <c r="G13" s="6"/>
    </row>
    <row r="14" spans="1:7" ht="18.75">
      <c r="A14" s="66" t="s">
        <v>6</v>
      </c>
      <c r="B14" s="97">
        <v>164</v>
      </c>
      <c r="C14" s="97">
        <v>20</v>
      </c>
      <c r="D14" s="67">
        <v>54</v>
      </c>
      <c r="E14" s="68">
        <v>63</v>
      </c>
      <c r="G14" s="6"/>
    </row>
    <row r="15" spans="1:7" ht="18.75">
      <c r="A15" s="66" t="s">
        <v>7</v>
      </c>
      <c r="B15" s="97">
        <v>88</v>
      </c>
      <c r="C15" s="97">
        <v>5</v>
      </c>
      <c r="D15" s="67">
        <v>366</v>
      </c>
      <c r="E15" s="68">
        <v>40</v>
      </c>
      <c r="G15" s="6"/>
    </row>
    <row r="16" spans="1:7" ht="18.75">
      <c r="A16" s="66" t="s">
        <v>8</v>
      </c>
      <c r="B16" s="97">
        <v>257</v>
      </c>
      <c r="C16" s="97">
        <v>34</v>
      </c>
      <c r="D16" s="67">
        <v>134</v>
      </c>
      <c r="E16" s="68">
        <v>128</v>
      </c>
      <c r="G16" s="6"/>
    </row>
    <row r="17" spans="1:7" ht="18.75">
      <c r="A17" s="66" t="s">
        <v>9</v>
      </c>
      <c r="B17" s="97">
        <v>319</v>
      </c>
      <c r="C17" s="97">
        <v>28</v>
      </c>
      <c r="D17" s="67">
        <v>74</v>
      </c>
      <c r="E17" s="68">
        <v>124</v>
      </c>
      <c r="G17" s="6"/>
    </row>
    <row r="18" spans="1:7" ht="18.75">
      <c r="A18" s="66" t="s">
        <v>10</v>
      </c>
      <c r="B18" s="97">
        <v>117</v>
      </c>
      <c r="C18" s="97">
        <v>16</v>
      </c>
      <c r="D18" s="67">
        <v>70</v>
      </c>
      <c r="E18" s="68">
        <v>55</v>
      </c>
      <c r="G18" s="6"/>
    </row>
    <row r="19" spans="1:7" ht="18.75">
      <c r="A19" s="66" t="s">
        <v>11</v>
      </c>
      <c r="B19" s="97">
        <v>210</v>
      </c>
      <c r="C19" s="97">
        <v>29</v>
      </c>
      <c r="D19" s="67">
        <v>127</v>
      </c>
      <c r="E19" s="68">
        <v>94</v>
      </c>
      <c r="G19" s="6"/>
    </row>
    <row r="20" spans="1:7" ht="18.75">
      <c r="A20" s="66" t="s">
        <v>12</v>
      </c>
      <c r="B20" s="97">
        <v>143</v>
      </c>
      <c r="C20" s="97">
        <v>10</v>
      </c>
      <c r="D20" s="67">
        <v>63</v>
      </c>
      <c r="E20" s="68">
        <v>61</v>
      </c>
      <c r="G20" s="6"/>
    </row>
    <row r="21" spans="1:7" ht="18.75">
      <c r="A21" s="66" t="s">
        <v>13</v>
      </c>
      <c r="B21" s="97">
        <v>123</v>
      </c>
      <c r="C21" s="97">
        <v>13</v>
      </c>
      <c r="D21" s="67">
        <v>464</v>
      </c>
      <c r="E21" s="68">
        <v>66</v>
      </c>
      <c r="G21" s="6"/>
    </row>
    <row r="22" spans="1:7" ht="33" customHeight="1">
      <c r="A22" s="80" t="s">
        <v>31</v>
      </c>
      <c r="B22" s="100">
        <f>SUM(B13:B21)</f>
        <v>1558</v>
      </c>
      <c r="C22" s="100">
        <f>SUM(C13:C21)</f>
        <v>175</v>
      </c>
      <c r="D22" s="81">
        <f>SUM(D13:D21)</f>
        <v>1568</v>
      </c>
      <c r="E22" s="81">
        <f>SUM(E13:E21)</f>
        <v>691</v>
      </c>
      <c r="F22" s="7"/>
      <c r="G22" s="7"/>
    </row>
    <row r="23" spans="1:7" ht="3" customHeight="1">
      <c r="A23" s="8"/>
      <c r="B23" s="103"/>
      <c r="C23" s="8"/>
      <c r="D23" s="26"/>
      <c r="E23" s="8"/>
      <c r="F23" s="7"/>
      <c r="G23" s="7"/>
    </row>
    <row r="24" spans="1:7" ht="33" customHeight="1">
      <c r="A24" s="72" t="s">
        <v>14</v>
      </c>
      <c r="B24" s="104">
        <v>1064</v>
      </c>
      <c r="C24" s="101">
        <v>177</v>
      </c>
      <c r="D24" s="73">
        <v>2276</v>
      </c>
      <c r="E24" s="73">
        <v>825</v>
      </c>
      <c r="F24" s="7"/>
      <c r="G24" s="7"/>
    </row>
    <row r="25" s="9" customFormat="1" ht="3" customHeight="1"/>
    <row r="26" spans="1:7" ht="36" customHeight="1">
      <c r="A26" s="36" t="s">
        <v>15</v>
      </c>
      <c r="B26" s="99">
        <f>B22+B24</f>
        <v>2622</v>
      </c>
      <c r="C26" s="99">
        <f>C22+C24</f>
        <v>352</v>
      </c>
      <c r="D26" s="37">
        <f>D22+D24</f>
        <v>3844</v>
      </c>
      <c r="E26" s="37">
        <f>E22+E24</f>
        <v>1516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8.75">
      <c r="A28" s="172" t="s">
        <v>113</v>
      </c>
      <c r="B28" s="172"/>
      <c r="C28" s="172"/>
      <c r="D28" s="172"/>
      <c r="E28" s="172"/>
    </row>
    <row r="29" spans="1:5" ht="4.5" customHeight="1">
      <c r="A29" s="173"/>
      <c r="B29" s="173"/>
      <c r="C29" s="173"/>
      <c r="D29" s="173"/>
      <c r="E29" s="173"/>
    </row>
    <row r="30" spans="1:5" ht="29.25" customHeight="1">
      <c r="A30" s="174" t="s">
        <v>16</v>
      </c>
      <c r="B30" s="175"/>
      <c r="C30" s="79">
        <v>0.052</v>
      </c>
      <c r="D30" s="12"/>
      <c r="E30" s="1"/>
    </row>
    <row r="31" spans="1:5" ht="23.25" customHeight="1">
      <c r="A31" s="176" t="s">
        <v>60</v>
      </c>
      <c r="B31" s="177"/>
      <c r="C31" s="13">
        <v>0.047</v>
      </c>
      <c r="D31" s="12"/>
      <c r="E31" s="1"/>
    </row>
    <row r="32" spans="1:5" ht="22.5" customHeight="1">
      <c r="A32" s="178" t="s">
        <v>59</v>
      </c>
      <c r="B32" s="179"/>
      <c r="C32" s="82">
        <v>0.08</v>
      </c>
      <c r="D32" s="12"/>
      <c r="E32" s="1"/>
    </row>
    <row r="33" spans="1:5" ht="23.25" customHeight="1">
      <c r="A33" s="170" t="s">
        <v>14</v>
      </c>
      <c r="B33" s="171"/>
      <c r="C33" s="74">
        <v>0.031</v>
      </c>
      <c r="D33" s="12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</sheetData>
  <sheetProtection/>
  <mergeCells count="15">
    <mergeCell ref="A33:B33"/>
    <mergeCell ref="A28:E28"/>
    <mergeCell ref="A29:E29"/>
    <mergeCell ref="A30:B30"/>
    <mergeCell ref="A31:B31"/>
    <mergeCell ref="A32:B32"/>
    <mergeCell ref="A3:E3"/>
    <mergeCell ref="A5:A6"/>
    <mergeCell ref="B5:C5"/>
    <mergeCell ref="D5:E5"/>
    <mergeCell ref="B11:C11"/>
    <mergeCell ref="E11:E12"/>
    <mergeCell ref="D11:D12"/>
    <mergeCell ref="A10:E10"/>
    <mergeCell ref="A11:A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M14" sqref="M14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8" t="s">
        <v>69</v>
      </c>
    </row>
    <row r="2" spans="1:13" ht="39" customHeight="1">
      <c r="A2" s="187" t="s">
        <v>88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33.75" customHeight="1">
      <c r="A3" s="169" t="s">
        <v>58</v>
      </c>
      <c r="B3" s="188" t="s">
        <v>117</v>
      </c>
      <c r="C3" s="189"/>
      <c r="D3" s="189"/>
      <c r="E3" s="190"/>
      <c r="F3" s="188" t="s">
        <v>77</v>
      </c>
      <c r="G3" s="189"/>
      <c r="H3" s="189"/>
      <c r="I3" s="189"/>
      <c r="J3" s="189"/>
      <c r="K3" s="189"/>
      <c r="L3" s="189"/>
      <c r="M3" s="190"/>
    </row>
    <row r="4" spans="1:14" ht="71.25" customHeight="1">
      <c r="A4" s="169"/>
      <c r="B4" s="154" t="s">
        <v>2</v>
      </c>
      <c r="C4" s="154" t="s">
        <v>61</v>
      </c>
      <c r="D4" s="155" t="s">
        <v>62</v>
      </c>
      <c r="E4" s="155" t="s">
        <v>89</v>
      </c>
      <c r="F4" s="155" t="s">
        <v>70</v>
      </c>
      <c r="G4" s="155" t="s">
        <v>71</v>
      </c>
      <c r="H4" s="155" t="s">
        <v>63</v>
      </c>
      <c r="I4" s="155" t="s">
        <v>64</v>
      </c>
      <c r="J4" s="155" t="s">
        <v>65</v>
      </c>
      <c r="K4" s="155" t="s">
        <v>66</v>
      </c>
      <c r="L4" s="155" t="s">
        <v>67</v>
      </c>
      <c r="M4" s="155" t="s">
        <v>68</v>
      </c>
      <c r="N4" s="15"/>
    </row>
    <row r="5" spans="1:14" ht="19.5" customHeight="1">
      <c r="A5" s="25" t="s">
        <v>5</v>
      </c>
      <c r="B5" s="25">
        <v>137</v>
      </c>
      <c r="C5" s="25">
        <v>77</v>
      </c>
      <c r="D5" s="25">
        <v>20</v>
      </c>
      <c r="E5" s="25">
        <v>117</v>
      </c>
      <c r="F5" s="25">
        <v>17</v>
      </c>
      <c r="G5" s="25">
        <v>6</v>
      </c>
      <c r="H5" s="25">
        <v>77</v>
      </c>
      <c r="I5" s="25">
        <v>39</v>
      </c>
      <c r="J5" s="25">
        <v>10</v>
      </c>
      <c r="K5" s="25">
        <v>27</v>
      </c>
      <c r="L5" s="25">
        <v>2</v>
      </c>
      <c r="M5" s="25">
        <v>10</v>
      </c>
      <c r="N5" s="4"/>
    </row>
    <row r="6" spans="1:14" ht="19.5" customHeight="1">
      <c r="A6" s="25" t="s">
        <v>6</v>
      </c>
      <c r="B6" s="25">
        <v>164</v>
      </c>
      <c r="C6" s="25">
        <v>87</v>
      </c>
      <c r="D6" s="25">
        <v>20</v>
      </c>
      <c r="E6" s="25">
        <v>139</v>
      </c>
      <c r="F6" s="25">
        <v>42</v>
      </c>
      <c r="G6" s="25">
        <v>17</v>
      </c>
      <c r="H6" s="25">
        <v>69</v>
      </c>
      <c r="I6" s="25">
        <v>48</v>
      </c>
      <c r="J6" s="25">
        <v>27</v>
      </c>
      <c r="K6" s="65">
        <v>35</v>
      </c>
      <c r="L6" s="25">
        <v>0</v>
      </c>
      <c r="M6" s="25">
        <v>11</v>
      </c>
      <c r="N6" s="4"/>
    </row>
    <row r="7" spans="1:14" ht="19.5" customHeight="1">
      <c r="A7" s="25" t="s">
        <v>7</v>
      </c>
      <c r="B7" s="25">
        <v>88</v>
      </c>
      <c r="C7" s="25">
        <v>35</v>
      </c>
      <c r="D7" s="25">
        <v>5</v>
      </c>
      <c r="E7" s="25">
        <v>75</v>
      </c>
      <c r="F7" s="25">
        <v>6</v>
      </c>
      <c r="G7" s="25">
        <v>2</v>
      </c>
      <c r="H7" s="25">
        <v>53</v>
      </c>
      <c r="I7" s="25">
        <v>44</v>
      </c>
      <c r="J7" s="25">
        <v>11</v>
      </c>
      <c r="K7" s="65">
        <v>14</v>
      </c>
      <c r="L7" s="25">
        <v>0</v>
      </c>
      <c r="M7" s="25">
        <v>9</v>
      </c>
      <c r="N7" s="4"/>
    </row>
    <row r="8" spans="1:14" ht="19.5" customHeight="1">
      <c r="A8" s="25" t="s">
        <v>8</v>
      </c>
      <c r="B8" s="25">
        <v>257</v>
      </c>
      <c r="C8" s="25">
        <v>134</v>
      </c>
      <c r="D8" s="25">
        <v>34</v>
      </c>
      <c r="E8" s="25">
        <v>222</v>
      </c>
      <c r="F8" s="25">
        <v>39</v>
      </c>
      <c r="G8" s="25">
        <v>24</v>
      </c>
      <c r="H8" s="25">
        <v>144</v>
      </c>
      <c r="I8" s="25">
        <v>80</v>
      </c>
      <c r="J8" s="25">
        <v>63</v>
      </c>
      <c r="K8" s="65">
        <v>54</v>
      </c>
      <c r="L8" s="25">
        <v>1</v>
      </c>
      <c r="M8" s="25">
        <v>10</v>
      </c>
      <c r="N8" s="27"/>
    </row>
    <row r="9" spans="1:14" ht="19.5" customHeight="1">
      <c r="A9" s="25" t="s">
        <v>9</v>
      </c>
      <c r="B9" s="25">
        <v>319</v>
      </c>
      <c r="C9" s="25">
        <v>168</v>
      </c>
      <c r="D9" s="25">
        <v>28</v>
      </c>
      <c r="E9" s="25">
        <v>277</v>
      </c>
      <c r="F9" s="25">
        <v>45</v>
      </c>
      <c r="G9" s="25">
        <v>26</v>
      </c>
      <c r="H9" s="25">
        <v>194</v>
      </c>
      <c r="I9" s="25">
        <v>100</v>
      </c>
      <c r="J9" s="25">
        <v>93</v>
      </c>
      <c r="K9" s="65">
        <v>71</v>
      </c>
      <c r="L9" s="25">
        <v>1</v>
      </c>
      <c r="M9" s="25">
        <v>16</v>
      </c>
      <c r="N9" s="4"/>
    </row>
    <row r="10" spans="1:14" ht="19.5" customHeight="1">
      <c r="A10" s="25" t="s">
        <v>10</v>
      </c>
      <c r="B10" s="25">
        <v>117</v>
      </c>
      <c r="C10" s="25">
        <v>63</v>
      </c>
      <c r="D10" s="25">
        <v>16</v>
      </c>
      <c r="E10" s="25">
        <v>99</v>
      </c>
      <c r="F10" s="25">
        <v>27</v>
      </c>
      <c r="G10" s="25">
        <v>7</v>
      </c>
      <c r="H10" s="25">
        <v>58</v>
      </c>
      <c r="I10" s="25">
        <v>33</v>
      </c>
      <c r="J10" s="25">
        <v>22</v>
      </c>
      <c r="K10" s="65">
        <v>31</v>
      </c>
      <c r="L10" s="25">
        <v>0</v>
      </c>
      <c r="M10" s="25">
        <v>6</v>
      </c>
      <c r="N10" s="16"/>
    </row>
    <row r="11" spans="1:14" ht="19.5" customHeight="1">
      <c r="A11" s="25" t="s">
        <v>11</v>
      </c>
      <c r="B11" s="25">
        <v>210</v>
      </c>
      <c r="C11" s="25">
        <v>100</v>
      </c>
      <c r="D11" s="25">
        <v>29</v>
      </c>
      <c r="E11" s="25">
        <v>182</v>
      </c>
      <c r="F11" s="25">
        <v>36</v>
      </c>
      <c r="G11" s="25">
        <v>16</v>
      </c>
      <c r="H11" s="25">
        <v>120</v>
      </c>
      <c r="I11" s="25">
        <v>74</v>
      </c>
      <c r="J11" s="25">
        <v>57</v>
      </c>
      <c r="K11" s="25">
        <v>40</v>
      </c>
      <c r="L11" s="65">
        <v>2</v>
      </c>
      <c r="M11" s="25">
        <v>7</v>
      </c>
      <c r="N11" s="4"/>
    </row>
    <row r="12" spans="1:14" ht="19.5" customHeight="1">
      <c r="A12" s="25" t="s">
        <v>12</v>
      </c>
      <c r="B12" s="25">
        <v>143</v>
      </c>
      <c r="C12" s="25">
        <v>78</v>
      </c>
      <c r="D12" s="25">
        <v>10</v>
      </c>
      <c r="E12" s="25">
        <v>125</v>
      </c>
      <c r="F12" s="25">
        <v>26</v>
      </c>
      <c r="G12" s="25">
        <v>4</v>
      </c>
      <c r="H12" s="25">
        <v>87</v>
      </c>
      <c r="I12" s="25">
        <v>53</v>
      </c>
      <c r="J12" s="25">
        <v>36</v>
      </c>
      <c r="K12" s="65">
        <v>31</v>
      </c>
      <c r="L12" s="25">
        <v>1</v>
      </c>
      <c r="M12" s="25">
        <v>2</v>
      </c>
      <c r="N12" s="27"/>
    </row>
    <row r="13" spans="1:14" ht="19.5" customHeight="1">
      <c r="A13" s="25" t="s">
        <v>13</v>
      </c>
      <c r="B13" s="25">
        <v>123</v>
      </c>
      <c r="C13" s="25">
        <v>56</v>
      </c>
      <c r="D13" s="25">
        <v>13</v>
      </c>
      <c r="E13" s="25">
        <v>102</v>
      </c>
      <c r="F13" s="25">
        <v>14</v>
      </c>
      <c r="G13" s="25">
        <v>6</v>
      </c>
      <c r="H13" s="25">
        <v>69</v>
      </c>
      <c r="I13" s="25">
        <v>46</v>
      </c>
      <c r="J13" s="25">
        <v>17</v>
      </c>
      <c r="K13" s="65">
        <v>18</v>
      </c>
      <c r="L13" s="25">
        <v>0</v>
      </c>
      <c r="M13" s="25">
        <v>8</v>
      </c>
      <c r="N13" s="27"/>
    </row>
    <row r="14" spans="1:14" ht="42" customHeight="1">
      <c r="A14" s="83" t="s">
        <v>59</v>
      </c>
      <c r="B14" s="84">
        <f aca="true" t="shared" si="0" ref="B14:M14">SUM(B5:B13)</f>
        <v>1558</v>
      </c>
      <c r="C14" s="84">
        <f t="shared" si="0"/>
        <v>798</v>
      </c>
      <c r="D14" s="84">
        <f t="shared" si="0"/>
        <v>175</v>
      </c>
      <c r="E14" s="84">
        <f t="shared" si="0"/>
        <v>1338</v>
      </c>
      <c r="F14" s="84">
        <f t="shared" si="0"/>
        <v>252</v>
      </c>
      <c r="G14" s="84">
        <f t="shared" si="0"/>
        <v>108</v>
      </c>
      <c r="H14" s="84">
        <f t="shared" si="0"/>
        <v>871</v>
      </c>
      <c r="I14" s="84">
        <f t="shared" si="0"/>
        <v>517</v>
      </c>
      <c r="J14" s="84">
        <f t="shared" si="0"/>
        <v>336</v>
      </c>
      <c r="K14" s="84">
        <f t="shared" si="0"/>
        <v>321</v>
      </c>
      <c r="L14" s="84">
        <f t="shared" si="0"/>
        <v>7</v>
      </c>
      <c r="M14" s="84">
        <f t="shared" si="0"/>
        <v>79</v>
      </c>
      <c r="N14" s="4"/>
    </row>
    <row r="15" spans="1:13" ht="3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</row>
    <row r="16" spans="1:14" ht="42" customHeight="1">
      <c r="A16" s="75" t="s">
        <v>17</v>
      </c>
      <c r="B16" s="76">
        <v>1064</v>
      </c>
      <c r="C16" s="76">
        <v>580</v>
      </c>
      <c r="D16" s="76">
        <v>177</v>
      </c>
      <c r="E16" s="76">
        <v>851</v>
      </c>
      <c r="F16" s="76">
        <v>213</v>
      </c>
      <c r="G16" s="76">
        <v>95</v>
      </c>
      <c r="H16" s="76">
        <v>395</v>
      </c>
      <c r="I16" s="76">
        <v>329</v>
      </c>
      <c r="J16" s="76">
        <v>115</v>
      </c>
      <c r="K16" s="76">
        <v>232</v>
      </c>
      <c r="L16" s="76">
        <v>8</v>
      </c>
      <c r="M16" s="76">
        <v>127</v>
      </c>
      <c r="N16" s="4"/>
    </row>
    <row r="17" spans="1:14" ht="3" customHeight="1">
      <c r="A17" s="183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N17" s="4"/>
    </row>
    <row r="18" spans="1:14" ht="48" customHeight="1">
      <c r="A18" s="38" t="s">
        <v>112</v>
      </c>
      <c r="B18" s="45">
        <f aca="true" t="shared" si="1" ref="B18:M18">B14+B16</f>
        <v>2622</v>
      </c>
      <c r="C18" s="45">
        <f t="shared" si="1"/>
        <v>1378</v>
      </c>
      <c r="D18" s="45">
        <f t="shared" si="1"/>
        <v>352</v>
      </c>
      <c r="E18" s="45">
        <f t="shared" si="1"/>
        <v>2189</v>
      </c>
      <c r="F18" s="45">
        <f t="shared" si="1"/>
        <v>465</v>
      </c>
      <c r="G18" s="45">
        <f t="shared" si="1"/>
        <v>203</v>
      </c>
      <c r="H18" s="45">
        <f t="shared" si="1"/>
        <v>1266</v>
      </c>
      <c r="I18" s="45">
        <f t="shared" si="1"/>
        <v>846</v>
      </c>
      <c r="J18" s="45">
        <f t="shared" si="1"/>
        <v>451</v>
      </c>
      <c r="K18" s="45">
        <f t="shared" si="1"/>
        <v>553</v>
      </c>
      <c r="L18" s="45">
        <f t="shared" si="1"/>
        <v>15</v>
      </c>
      <c r="M18" s="45">
        <f t="shared" si="1"/>
        <v>206</v>
      </c>
      <c r="N18" s="4"/>
    </row>
    <row r="19" spans="1:12" ht="31.5" customHeight="1">
      <c r="A19" s="191" t="s">
        <v>78</v>
      </c>
      <c r="B19" s="191"/>
      <c r="C19" s="191"/>
      <c r="D19" s="191"/>
      <c r="E19" s="17"/>
      <c r="F19" s="17"/>
      <c r="G19" s="17"/>
      <c r="H19" s="17"/>
      <c r="I19" s="17"/>
      <c r="J19" s="17"/>
      <c r="K19" s="17"/>
      <c r="L19" s="17"/>
    </row>
    <row r="20" spans="1:11" ht="18">
      <c r="A20" s="186"/>
      <c r="B20" s="186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0" ht="15"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G9" sqref="G9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39" t="s">
        <v>26</v>
      </c>
      <c r="I1" s="31"/>
      <c r="J1" s="31"/>
    </row>
    <row r="2" spans="2:8" ht="3" customHeight="1">
      <c r="B2" s="1"/>
      <c r="C2" s="1"/>
      <c r="D2" s="1"/>
      <c r="E2" s="1"/>
      <c r="F2" s="1"/>
      <c r="G2" s="1"/>
      <c r="H2" s="22"/>
    </row>
    <row r="3" spans="2:8" ht="20.25">
      <c r="B3" s="192" t="s">
        <v>91</v>
      </c>
      <c r="C3" s="192"/>
      <c r="D3" s="192"/>
      <c r="E3" s="192"/>
      <c r="F3" s="192"/>
      <c r="G3" s="192"/>
      <c r="H3" s="192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69" t="s">
        <v>18</v>
      </c>
      <c r="C5" s="164" t="s">
        <v>96</v>
      </c>
      <c r="D5" s="164"/>
      <c r="E5" s="164" t="s">
        <v>118</v>
      </c>
      <c r="F5" s="164"/>
      <c r="G5" s="188" t="s">
        <v>97</v>
      </c>
      <c r="H5" s="190"/>
      <c r="I5" s="23"/>
      <c r="J5" s="23"/>
    </row>
    <row r="6" spans="2:9" ht="33.75" customHeight="1">
      <c r="B6" s="169"/>
      <c r="C6" s="156" t="s">
        <v>2</v>
      </c>
      <c r="D6" s="156" t="s">
        <v>19</v>
      </c>
      <c r="E6" s="156" t="s">
        <v>2</v>
      </c>
      <c r="F6" s="156" t="s">
        <v>19</v>
      </c>
      <c r="G6" s="156" t="s">
        <v>20</v>
      </c>
      <c r="H6" s="156" t="s">
        <v>21</v>
      </c>
      <c r="I6" s="24"/>
    </row>
    <row r="7" spans="2:8" ht="21" customHeight="1">
      <c r="B7" s="25" t="s">
        <v>5</v>
      </c>
      <c r="C7" s="25">
        <v>174</v>
      </c>
      <c r="D7" s="25">
        <v>13</v>
      </c>
      <c r="E7" s="25">
        <v>137</v>
      </c>
      <c r="F7" s="25">
        <v>20</v>
      </c>
      <c r="G7" s="46">
        <f aca="true" t="shared" si="0" ref="G7:H16">E7/C7</f>
        <v>0.7873563218390804</v>
      </c>
      <c r="H7" s="46">
        <f t="shared" si="0"/>
        <v>1.5384615384615385</v>
      </c>
    </row>
    <row r="8" spans="2:8" ht="21" customHeight="1">
      <c r="B8" s="25" t="s">
        <v>6</v>
      </c>
      <c r="C8" s="25">
        <v>143</v>
      </c>
      <c r="D8" s="25">
        <v>23</v>
      </c>
      <c r="E8" s="25">
        <v>164</v>
      </c>
      <c r="F8" s="25">
        <v>20</v>
      </c>
      <c r="G8" s="46">
        <f t="shared" si="0"/>
        <v>1.1468531468531469</v>
      </c>
      <c r="H8" s="46">
        <f t="shared" si="0"/>
        <v>0.8695652173913043</v>
      </c>
    </row>
    <row r="9" spans="2:8" ht="21" customHeight="1">
      <c r="B9" s="25" t="s">
        <v>7</v>
      </c>
      <c r="C9" s="25">
        <v>105</v>
      </c>
      <c r="D9" s="25">
        <v>8</v>
      </c>
      <c r="E9" s="25">
        <v>88</v>
      </c>
      <c r="F9" s="25">
        <v>5</v>
      </c>
      <c r="G9" s="46">
        <f t="shared" si="0"/>
        <v>0.8380952380952381</v>
      </c>
      <c r="H9" s="46">
        <f t="shared" si="0"/>
        <v>0.625</v>
      </c>
    </row>
    <row r="10" spans="2:8" ht="21" customHeight="1">
      <c r="B10" s="25" t="s">
        <v>8</v>
      </c>
      <c r="C10" s="25">
        <v>310</v>
      </c>
      <c r="D10" s="25">
        <v>39</v>
      </c>
      <c r="E10" s="25">
        <v>257</v>
      </c>
      <c r="F10" s="25">
        <v>34</v>
      </c>
      <c r="G10" s="46">
        <f t="shared" si="0"/>
        <v>0.8290322580645161</v>
      </c>
      <c r="H10" s="46">
        <f t="shared" si="0"/>
        <v>0.8717948717948718</v>
      </c>
    </row>
    <row r="11" spans="2:8" ht="21" customHeight="1">
      <c r="B11" s="25" t="s">
        <v>9</v>
      </c>
      <c r="C11" s="25">
        <v>345</v>
      </c>
      <c r="D11" s="25">
        <v>38</v>
      </c>
      <c r="E11" s="25">
        <v>319</v>
      </c>
      <c r="F11" s="25">
        <v>28</v>
      </c>
      <c r="G11" s="46">
        <f t="shared" si="0"/>
        <v>0.9246376811594202</v>
      </c>
      <c r="H11" s="46">
        <f t="shared" si="0"/>
        <v>0.7368421052631579</v>
      </c>
    </row>
    <row r="12" spans="2:8" ht="21" customHeight="1">
      <c r="B12" s="25" t="s">
        <v>10</v>
      </c>
      <c r="C12" s="25">
        <v>125</v>
      </c>
      <c r="D12" s="25">
        <v>16</v>
      </c>
      <c r="E12" s="25">
        <v>117</v>
      </c>
      <c r="F12" s="25">
        <v>16</v>
      </c>
      <c r="G12" s="46">
        <f t="shared" si="0"/>
        <v>0.936</v>
      </c>
      <c r="H12" s="46">
        <f t="shared" si="0"/>
        <v>1</v>
      </c>
    </row>
    <row r="13" spans="2:8" ht="21" customHeight="1">
      <c r="B13" s="25" t="s">
        <v>11</v>
      </c>
      <c r="C13" s="25">
        <v>229</v>
      </c>
      <c r="D13" s="25">
        <v>38</v>
      </c>
      <c r="E13" s="25">
        <v>210</v>
      </c>
      <c r="F13" s="25">
        <v>29</v>
      </c>
      <c r="G13" s="46">
        <f t="shared" si="0"/>
        <v>0.9170305676855895</v>
      </c>
      <c r="H13" s="46">
        <f t="shared" si="0"/>
        <v>0.7631578947368421</v>
      </c>
    </row>
    <row r="14" spans="2:8" ht="21" customHeight="1">
      <c r="B14" s="25" t="s">
        <v>12</v>
      </c>
      <c r="C14" s="25">
        <v>150</v>
      </c>
      <c r="D14" s="25">
        <v>12</v>
      </c>
      <c r="E14" s="25">
        <v>143</v>
      </c>
      <c r="F14" s="25">
        <v>10</v>
      </c>
      <c r="G14" s="46">
        <f t="shared" si="0"/>
        <v>0.9533333333333334</v>
      </c>
      <c r="H14" s="46">
        <f t="shared" si="0"/>
        <v>0.8333333333333334</v>
      </c>
    </row>
    <row r="15" spans="2:8" ht="21" customHeight="1">
      <c r="B15" s="25" t="s">
        <v>13</v>
      </c>
      <c r="C15" s="25">
        <v>153</v>
      </c>
      <c r="D15" s="25">
        <v>14</v>
      </c>
      <c r="E15" s="25">
        <v>123</v>
      </c>
      <c r="F15" s="25">
        <v>13</v>
      </c>
      <c r="G15" s="46">
        <f t="shared" si="0"/>
        <v>0.803921568627451</v>
      </c>
      <c r="H15" s="46">
        <f t="shared" si="0"/>
        <v>0.9285714285714286</v>
      </c>
    </row>
    <row r="16" spans="2:8" ht="31.5" customHeight="1">
      <c r="B16" s="146" t="s">
        <v>22</v>
      </c>
      <c r="C16" s="84">
        <f>SUM(C7:C15)</f>
        <v>1734</v>
      </c>
      <c r="D16" s="84">
        <f>SUM(D7:D15)</f>
        <v>201</v>
      </c>
      <c r="E16" s="84">
        <f>SUM(E7:E15)</f>
        <v>1558</v>
      </c>
      <c r="F16" s="84">
        <f>SUM(F7:F15)</f>
        <v>175</v>
      </c>
      <c r="G16" s="85">
        <f t="shared" si="0"/>
        <v>0.8985005767012687</v>
      </c>
      <c r="H16" s="85">
        <f t="shared" si="0"/>
        <v>0.8706467661691543</v>
      </c>
    </row>
    <row r="17" spans="2:8" ht="3.75" customHeight="1">
      <c r="B17" s="148"/>
      <c r="C17" s="148"/>
      <c r="D17" s="148"/>
      <c r="E17" s="148"/>
      <c r="F17" s="148"/>
      <c r="G17" s="149"/>
      <c r="H17" s="149"/>
    </row>
    <row r="18" spans="2:8" ht="31.5" customHeight="1">
      <c r="B18" s="147" t="s">
        <v>23</v>
      </c>
      <c r="C18" s="76">
        <v>1209</v>
      </c>
      <c r="D18" s="77">
        <v>195</v>
      </c>
      <c r="E18" s="76">
        <v>1064</v>
      </c>
      <c r="F18" s="77">
        <v>177</v>
      </c>
      <c r="G18" s="78">
        <f>E18/C18</f>
        <v>0.880066170388751</v>
      </c>
      <c r="H18" s="78">
        <f>F18/D18</f>
        <v>0.9076923076923077</v>
      </c>
    </row>
    <row r="19" spans="2:8" ht="4.5" customHeight="1">
      <c r="B19" s="148"/>
      <c r="C19" s="148"/>
      <c r="D19" s="148"/>
      <c r="E19" s="148"/>
      <c r="F19" s="148"/>
      <c r="G19" s="149"/>
      <c r="H19" s="149"/>
    </row>
    <row r="20" spans="2:8" ht="33.75" customHeight="1">
      <c r="B20" s="38" t="s">
        <v>24</v>
      </c>
      <c r="C20" s="45">
        <f>C16+C18</f>
        <v>2943</v>
      </c>
      <c r="D20" s="45">
        <f>D16+D18</f>
        <v>396</v>
      </c>
      <c r="E20" s="45">
        <f>E16+E18</f>
        <v>2622</v>
      </c>
      <c r="F20" s="45">
        <f>F16+F18</f>
        <v>352</v>
      </c>
      <c r="G20" s="47">
        <f>E20/C20</f>
        <v>0.890927624872579</v>
      </c>
      <c r="H20" s="47">
        <f>F20/D20</f>
        <v>0.8888888888888888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PageLayoutView="0" workbookViewId="0" topLeftCell="A1">
      <selection activeCell="V24" sqref="V24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95" t="s">
        <v>27</v>
      </c>
      <c r="J1" s="195"/>
      <c r="K1" s="195"/>
      <c r="L1" s="31"/>
    </row>
    <row r="2" spans="1:11" s="29" customFormat="1" ht="30" customHeight="1">
      <c r="A2" s="162" t="s">
        <v>111</v>
      </c>
      <c r="B2" s="162"/>
      <c r="C2" s="162"/>
      <c r="D2" s="162"/>
      <c r="E2" s="162"/>
      <c r="F2" s="196"/>
      <c r="G2" s="196"/>
      <c r="H2" s="196"/>
      <c r="I2" s="196"/>
      <c r="J2" s="196"/>
      <c r="K2" s="196"/>
    </row>
    <row r="3" spans="1:11" ht="21" customHeight="1">
      <c r="A3" s="197" t="s">
        <v>28</v>
      </c>
      <c r="B3" s="197"/>
      <c r="C3" s="197"/>
      <c r="D3" s="197"/>
      <c r="E3" s="193" t="s">
        <v>93</v>
      </c>
      <c r="F3" s="48"/>
      <c r="G3" s="194" t="s">
        <v>29</v>
      </c>
      <c r="H3" s="194"/>
      <c r="I3" s="194"/>
      <c r="J3" s="194"/>
      <c r="K3" s="193" t="s">
        <v>94</v>
      </c>
    </row>
    <row r="4" spans="1:11" ht="19.5" customHeight="1">
      <c r="A4" s="198" t="s">
        <v>80</v>
      </c>
      <c r="B4" s="198" t="s">
        <v>2</v>
      </c>
      <c r="C4" s="197" t="s">
        <v>84</v>
      </c>
      <c r="D4" s="197"/>
      <c r="E4" s="193"/>
      <c r="F4" s="48"/>
      <c r="G4" s="199" t="s">
        <v>80</v>
      </c>
      <c r="H4" s="199" t="s">
        <v>2</v>
      </c>
      <c r="I4" s="194" t="s">
        <v>79</v>
      </c>
      <c r="J4" s="194"/>
      <c r="K4" s="193"/>
    </row>
    <row r="5" spans="1:11" ht="15.75" customHeight="1">
      <c r="A5" s="198"/>
      <c r="B5" s="198"/>
      <c r="C5" s="91" t="s">
        <v>82</v>
      </c>
      <c r="D5" s="75" t="s">
        <v>81</v>
      </c>
      <c r="E5" s="193"/>
      <c r="F5" s="48"/>
      <c r="G5" s="199"/>
      <c r="H5" s="199"/>
      <c r="I5" s="83" t="s">
        <v>83</v>
      </c>
      <c r="J5" s="83" t="s">
        <v>81</v>
      </c>
      <c r="K5" s="193"/>
    </row>
    <row r="6" spans="1:11" ht="27.75" customHeight="1">
      <c r="A6" s="109" t="s">
        <v>92</v>
      </c>
      <c r="B6" s="110">
        <v>1209</v>
      </c>
      <c r="C6" s="111">
        <v>195</v>
      </c>
      <c r="D6" s="114">
        <f aca="true" t="shared" si="0" ref="D6:D12">C6/B6%</f>
        <v>16.129032258064516</v>
      </c>
      <c r="E6" s="92">
        <v>3.5</v>
      </c>
      <c r="F6" s="49"/>
      <c r="G6" s="109" t="s">
        <v>92</v>
      </c>
      <c r="H6" s="112">
        <v>1734</v>
      </c>
      <c r="I6" s="113">
        <v>201</v>
      </c>
      <c r="J6" s="116">
        <f aca="true" t="shared" si="1" ref="J6:J12">I6/H6%</f>
        <v>11.591695501730104</v>
      </c>
      <c r="K6" s="92">
        <v>8.8</v>
      </c>
    </row>
    <row r="7" spans="1:11" ht="27.75" customHeight="1">
      <c r="A7" s="41" t="s">
        <v>95</v>
      </c>
      <c r="B7" s="76">
        <v>1289</v>
      </c>
      <c r="C7" s="25">
        <v>209</v>
      </c>
      <c r="D7" s="115">
        <f t="shared" si="0"/>
        <v>16.21411947245927</v>
      </c>
      <c r="E7" s="93">
        <v>3.7</v>
      </c>
      <c r="F7" s="48"/>
      <c r="G7" s="41" t="s">
        <v>95</v>
      </c>
      <c r="H7" s="84">
        <v>1786</v>
      </c>
      <c r="I7" s="94">
        <v>206</v>
      </c>
      <c r="J7" s="115">
        <f t="shared" si="1"/>
        <v>11.534154535274357</v>
      </c>
      <c r="K7" s="93">
        <v>9</v>
      </c>
    </row>
    <row r="8" spans="1:11" ht="33" customHeight="1">
      <c r="A8" s="41" t="s">
        <v>98</v>
      </c>
      <c r="B8" s="76">
        <v>1310</v>
      </c>
      <c r="C8" s="25">
        <v>202</v>
      </c>
      <c r="D8" s="115">
        <f t="shared" si="0"/>
        <v>15.419847328244275</v>
      </c>
      <c r="E8" s="93">
        <v>3.7</v>
      </c>
      <c r="F8" s="48"/>
      <c r="G8" s="41" t="s">
        <v>98</v>
      </c>
      <c r="H8" s="84">
        <v>1823</v>
      </c>
      <c r="I8" s="94">
        <v>214</v>
      </c>
      <c r="J8" s="115">
        <f t="shared" si="1"/>
        <v>11.738891936368622</v>
      </c>
      <c r="K8" s="93">
        <v>9.1</v>
      </c>
    </row>
    <row r="9" spans="1:12" ht="33" customHeight="1">
      <c r="A9" s="41" t="s">
        <v>99</v>
      </c>
      <c r="B9" s="76">
        <v>1197</v>
      </c>
      <c r="C9" s="25">
        <v>202</v>
      </c>
      <c r="D9" s="115">
        <f t="shared" si="0"/>
        <v>16.875522138680033</v>
      </c>
      <c r="E9" s="93">
        <v>3.4</v>
      </c>
      <c r="F9" s="48"/>
      <c r="G9" s="41" t="s">
        <v>99</v>
      </c>
      <c r="H9" s="84">
        <v>1812</v>
      </c>
      <c r="I9" s="94">
        <v>227</v>
      </c>
      <c r="J9" s="115">
        <f t="shared" si="1"/>
        <v>12.527593818984547</v>
      </c>
      <c r="K9" s="93">
        <v>9.1</v>
      </c>
      <c r="L9" s="30"/>
    </row>
    <row r="10" spans="1:12" ht="33" customHeight="1">
      <c r="A10" s="41" t="s">
        <v>100</v>
      </c>
      <c r="B10" s="76">
        <v>1158</v>
      </c>
      <c r="C10" s="25">
        <v>208</v>
      </c>
      <c r="D10" s="115">
        <f t="shared" si="0"/>
        <v>17.962003454231432</v>
      </c>
      <c r="E10" s="93">
        <v>3.3</v>
      </c>
      <c r="F10" s="48"/>
      <c r="G10" s="41" t="s">
        <v>100</v>
      </c>
      <c r="H10" s="84">
        <v>1741</v>
      </c>
      <c r="I10" s="94">
        <v>227</v>
      </c>
      <c r="J10" s="115">
        <f t="shared" si="1"/>
        <v>13.038483630097645</v>
      </c>
      <c r="K10" s="93">
        <v>8.7</v>
      </c>
      <c r="L10" s="30"/>
    </row>
    <row r="11" spans="1:12" ht="33" customHeight="1">
      <c r="A11" s="41" t="s">
        <v>101</v>
      </c>
      <c r="B11" s="76">
        <v>1120</v>
      </c>
      <c r="C11" s="25">
        <v>202</v>
      </c>
      <c r="D11" s="115">
        <f t="shared" si="0"/>
        <v>18.03571428571429</v>
      </c>
      <c r="E11" s="93">
        <v>3.2</v>
      </c>
      <c r="F11" s="48"/>
      <c r="G11" s="41" t="s">
        <v>101</v>
      </c>
      <c r="H11" s="84">
        <v>1703</v>
      </c>
      <c r="I11" s="94">
        <v>205</v>
      </c>
      <c r="J11" s="115">
        <f t="shared" si="1"/>
        <v>12.037580739870815</v>
      </c>
      <c r="K11" s="93">
        <v>8.6</v>
      </c>
      <c r="L11" s="30"/>
    </row>
    <row r="12" spans="1:12" ht="33" customHeight="1">
      <c r="A12" s="41" t="s">
        <v>102</v>
      </c>
      <c r="B12" s="76">
        <v>1086</v>
      </c>
      <c r="C12" s="25">
        <v>202</v>
      </c>
      <c r="D12" s="115">
        <f t="shared" si="0"/>
        <v>18.60036832412523</v>
      </c>
      <c r="E12" s="93">
        <v>3.1</v>
      </c>
      <c r="F12" s="48"/>
      <c r="G12" s="41" t="s">
        <v>102</v>
      </c>
      <c r="H12" s="84">
        <v>1644</v>
      </c>
      <c r="I12" s="94">
        <v>204</v>
      </c>
      <c r="J12" s="115">
        <f t="shared" si="1"/>
        <v>12.40875912408759</v>
      </c>
      <c r="K12" s="93">
        <v>8.3</v>
      </c>
      <c r="L12" s="30"/>
    </row>
    <row r="13" spans="1:12" ht="33" customHeight="1">
      <c r="A13" s="41" t="s">
        <v>103</v>
      </c>
      <c r="B13" s="76">
        <v>1070</v>
      </c>
      <c r="C13" s="25">
        <v>202</v>
      </c>
      <c r="D13" s="115">
        <f aca="true" t="shared" si="2" ref="D13:D18">C13/B13%</f>
        <v>18.878504672897197</v>
      </c>
      <c r="E13" s="93">
        <v>3.1</v>
      </c>
      <c r="F13" s="48"/>
      <c r="G13" s="41" t="s">
        <v>103</v>
      </c>
      <c r="H13" s="84">
        <v>1616</v>
      </c>
      <c r="I13" s="94">
        <v>198</v>
      </c>
      <c r="J13" s="115">
        <f aca="true" t="shared" si="3" ref="J13:J18">I13/H13%</f>
        <v>12.252475247524753</v>
      </c>
      <c r="K13" s="93">
        <v>8.2</v>
      </c>
      <c r="L13" s="30"/>
    </row>
    <row r="14" spans="1:12" ht="33" customHeight="1">
      <c r="A14" s="41" t="s">
        <v>104</v>
      </c>
      <c r="B14" s="76">
        <v>1079</v>
      </c>
      <c r="C14" s="25">
        <v>193</v>
      </c>
      <c r="D14" s="115">
        <f t="shared" si="2"/>
        <v>17.88693234476367</v>
      </c>
      <c r="E14" s="93">
        <v>3.1</v>
      </c>
      <c r="F14" s="48"/>
      <c r="G14" s="41" t="s">
        <v>104</v>
      </c>
      <c r="H14" s="84">
        <v>1568</v>
      </c>
      <c r="I14" s="94">
        <v>194</v>
      </c>
      <c r="J14" s="115">
        <f t="shared" si="3"/>
        <v>12.372448979591837</v>
      </c>
      <c r="K14" s="93">
        <v>8</v>
      </c>
      <c r="L14" s="30"/>
    </row>
    <row r="15" spans="1:12" ht="33" customHeight="1">
      <c r="A15" s="41" t="s">
        <v>105</v>
      </c>
      <c r="B15" s="76">
        <v>1064</v>
      </c>
      <c r="C15" s="25">
        <v>177</v>
      </c>
      <c r="D15" s="115">
        <f t="shared" si="2"/>
        <v>16.63533834586466</v>
      </c>
      <c r="E15" s="93"/>
      <c r="F15" s="48"/>
      <c r="G15" s="41" t="s">
        <v>105</v>
      </c>
      <c r="H15" s="84">
        <v>1558</v>
      </c>
      <c r="I15" s="94">
        <v>175</v>
      </c>
      <c r="J15" s="115">
        <f t="shared" si="3"/>
        <v>11.232349165596919</v>
      </c>
      <c r="K15" s="93"/>
      <c r="L15" s="30"/>
    </row>
    <row r="16" spans="1:12" ht="33" customHeight="1" hidden="1">
      <c r="A16" s="41" t="s">
        <v>106</v>
      </c>
      <c r="B16" s="76"/>
      <c r="C16" s="25"/>
      <c r="D16" s="115" t="e">
        <f t="shared" si="2"/>
        <v>#DIV/0!</v>
      </c>
      <c r="E16" s="93"/>
      <c r="F16" s="48"/>
      <c r="G16" s="41" t="s">
        <v>106</v>
      </c>
      <c r="H16" s="84"/>
      <c r="I16" s="94"/>
      <c r="J16" s="115" t="e">
        <f t="shared" si="3"/>
        <v>#DIV/0!</v>
      </c>
      <c r="K16" s="93"/>
      <c r="L16" s="30"/>
    </row>
    <row r="17" spans="1:12" ht="33" customHeight="1" hidden="1">
      <c r="A17" s="41" t="s">
        <v>107</v>
      </c>
      <c r="B17" s="76"/>
      <c r="C17" s="25"/>
      <c r="D17" s="115" t="e">
        <f t="shared" si="2"/>
        <v>#DIV/0!</v>
      </c>
      <c r="E17" s="93"/>
      <c r="F17" s="48"/>
      <c r="G17" s="41" t="s">
        <v>107</v>
      </c>
      <c r="H17" s="84"/>
      <c r="I17" s="94"/>
      <c r="J17" s="115" t="e">
        <f t="shared" si="3"/>
        <v>#DIV/0!</v>
      </c>
      <c r="K17" s="93"/>
      <c r="L17" s="30"/>
    </row>
    <row r="18" spans="1:13" ht="33" customHeight="1" hidden="1">
      <c r="A18" s="41" t="s">
        <v>108</v>
      </c>
      <c r="B18" s="76"/>
      <c r="C18" s="25"/>
      <c r="D18" s="115" t="e">
        <f t="shared" si="2"/>
        <v>#DIV/0!</v>
      </c>
      <c r="E18" s="93"/>
      <c r="F18" s="50"/>
      <c r="G18" s="41" t="s">
        <v>108</v>
      </c>
      <c r="H18" s="84"/>
      <c r="I18" s="94"/>
      <c r="J18" s="115" t="e">
        <f t="shared" si="3"/>
        <v>#DIV/0!</v>
      </c>
      <c r="K18" s="93"/>
      <c r="L18" s="2"/>
      <c r="M18" s="1"/>
    </row>
  </sheetData>
  <sheetProtection/>
  <mergeCells count="12">
    <mergeCell ref="G4:G5"/>
    <mergeCell ref="H4:H5"/>
    <mergeCell ref="E3:E5"/>
    <mergeCell ref="G3:J3"/>
    <mergeCell ref="I1:K1"/>
    <mergeCell ref="A2:K2"/>
    <mergeCell ref="K3:K5"/>
    <mergeCell ref="A3:D3"/>
    <mergeCell ref="A4:A5"/>
    <mergeCell ref="B4:B5"/>
    <mergeCell ref="C4:D4"/>
    <mergeCell ref="I4:J4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O19" sqref="O19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2.75" customHeight="1">
      <c r="H1" s="195" t="s">
        <v>39</v>
      </c>
      <c r="I1" s="195"/>
    </row>
    <row r="2" spans="2:8" ht="43.5" customHeight="1" thickBot="1">
      <c r="B2" s="204" t="s">
        <v>119</v>
      </c>
      <c r="C2" s="204"/>
      <c r="D2" s="204"/>
      <c r="E2" s="204"/>
      <c r="F2" s="204"/>
      <c r="G2" s="204"/>
      <c r="H2" s="204"/>
    </row>
    <row r="3" spans="2:8" ht="24" customHeight="1" thickBot="1">
      <c r="B3" s="200" t="s">
        <v>72</v>
      </c>
      <c r="C3" s="205" t="s">
        <v>30</v>
      </c>
      <c r="D3" s="206"/>
      <c r="E3" s="207" t="s">
        <v>14</v>
      </c>
      <c r="F3" s="207"/>
      <c r="G3" s="208" t="s">
        <v>31</v>
      </c>
      <c r="H3" s="209"/>
    </row>
    <row r="4" spans="2:8" ht="16.5" thickBot="1">
      <c r="B4" s="202"/>
      <c r="C4" s="64" t="s">
        <v>2</v>
      </c>
      <c r="D4" s="52" t="s">
        <v>32</v>
      </c>
      <c r="E4" s="52" t="s">
        <v>2</v>
      </c>
      <c r="F4" s="52" t="s">
        <v>32</v>
      </c>
      <c r="G4" s="52" t="s">
        <v>2</v>
      </c>
      <c r="H4" s="53" t="s">
        <v>32</v>
      </c>
    </row>
    <row r="5" spans="2:8" ht="18.75" customHeight="1" thickBot="1">
      <c r="B5" s="201"/>
      <c r="C5" s="117">
        <f aca="true" t="shared" si="0" ref="C5:H5">SUM(C6:C10)</f>
        <v>2622</v>
      </c>
      <c r="D5" s="118">
        <f t="shared" si="0"/>
        <v>100</v>
      </c>
      <c r="E5" s="119">
        <f t="shared" si="0"/>
        <v>1064</v>
      </c>
      <c r="F5" s="120">
        <f t="shared" si="0"/>
        <v>100</v>
      </c>
      <c r="G5" s="121">
        <f t="shared" si="0"/>
        <v>1558</v>
      </c>
      <c r="H5" s="122">
        <f t="shared" si="0"/>
        <v>100</v>
      </c>
    </row>
    <row r="6" spans="2:8" ht="15.75">
      <c r="B6" s="63" t="s">
        <v>40</v>
      </c>
      <c r="C6" s="123">
        <f>E6+G6</f>
        <v>203</v>
      </c>
      <c r="D6" s="124">
        <f>C6/C5%</f>
        <v>7.742181540808543</v>
      </c>
      <c r="E6" s="123">
        <v>95</v>
      </c>
      <c r="F6" s="124">
        <f>E6/E5%</f>
        <v>8.928571428571429</v>
      </c>
      <c r="G6" s="123">
        <v>108</v>
      </c>
      <c r="H6" s="125">
        <f>G6/G5%</f>
        <v>6.93196405648267</v>
      </c>
    </row>
    <row r="7" spans="2:8" ht="15.75">
      <c r="B7" s="54" t="s">
        <v>41</v>
      </c>
      <c r="C7" s="94">
        <f>E7+G7</f>
        <v>588</v>
      </c>
      <c r="D7" s="115">
        <f>C7/C5%</f>
        <v>22.42562929061785</v>
      </c>
      <c r="E7" s="94">
        <v>249</v>
      </c>
      <c r="F7" s="115">
        <f>E7/E5%</f>
        <v>23.402255639097742</v>
      </c>
      <c r="G7" s="94">
        <v>339</v>
      </c>
      <c r="H7" s="126">
        <f>G7/G5%</f>
        <v>21.758664955070603</v>
      </c>
    </row>
    <row r="8" spans="2:8" ht="15.75">
      <c r="B8" s="54" t="s">
        <v>42</v>
      </c>
      <c r="C8" s="94">
        <f>E8+G8</f>
        <v>720</v>
      </c>
      <c r="D8" s="115">
        <f>C8/C5%</f>
        <v>27.45995423340961</v>
      </c>
      <c r="E8" s="94">
        <v>284</v>
      </c>
      <c r="F8" s="115">
        <f>E8/E5%</f>
        <v>26.69172932330827</v>
      </c>
      <c r="G8" s="94">
        <v>436</v>
      </c>
      <c r="H8" s="126">
        <f>G8/G5%</f>
        <v>27.98459563543004</v>
      </c>
    </row>
    <row r="9" spans="2:8" ht="15.75">
      <c r="B9" s="54" t="s">
        <v>43</v>
      </c>
      <c r="C9" s="94">
        <f>E9+G9</f>
        <v>492</v>
      </c>
      <c r="D9" s="115">
        <f>C9/C5%</f>
        <v>18.76430205949657</v>
      </c>
      <c r="E9" s="94">
        <v>188</v>
      </c>
      <c r="F9" s="115">
        <f>E9/E5%</f>
        <v>17.669172932330827</v>
      </c>
      <c r="G9" s="94">
        <v>304</v>
      </c>
      <c r="H9" s="126">
        <f>G9/G5%</f>
        <v>19.51219512195122</v>
      </c>
    </row>
    <row r="10" spans="2:8" ht="16.5" thickBot="1">
      <c r="B10" s="55" t="s">
        <v>44</v>
      </c>
      <c r="C10" s="127">
        <f>E10+G10</f>
        <v>619</v>
      </c>
      <c r="D10" s="128">
        <f>C10/C5%</f>
        <v>23.60793287566743</v>
      </c>
      <c r="E10" s="127">
        <v>248</v>
      </c>
      <c r="F10" s="128">
        <f>E10/E5%</f>
        <v>23.308270676691727</v>
      </c>
      <c r="G10" s="127">
        <v>371</v>
      </c>
      <c r="H10" s="129">
        <f>G10/G5%</f>
        <v>23.812580231065468</v>
      </c>
    </row>
    <row r="11" spans="2:8" ht="3.75" customHeight="1" thickBot="1">
      <c r="B11" s="56"/>
      <c r="C11" s="57"/>
      <c r="D11" s="58"/>
      <c r="E11" s="40"/>
      <c r="F11" s="58"/>
      <c r="G11" s="59"/>
      <c r="H11" s="58"/>
    </row>
    <row r="12" spans="2:8" ht="19.5" customHeight="1" thickBot="1">
      <c r="B12" s="200" t="s">
        <v>73</v>
      </c>
      <c r="C12" s="90" t="s">
        <v>2</v>
      </c>
      <c r="D12" s="86" t="s">
        <v>32</v>
      </c>
      <c r="E12" s="87" t="s">
        <v>2</v>
      </c>
      <c r="F12" s="87" t="s">
        <v>32</v>
      </c>
      <c r="G12" s="88" t="s">
        <v>2</v>
      </c>
      <c r="H12" s="89" t="s">
        <v>32</v>
      </c>
    </row>
    <row r="13" spans="2:8" ht="18.75" customHeight="1" thickBot="1">
      <c r="B13" s="201"/>
      <c r="C13" s="130">
        <f aca="true" t="shared" si="1" ref="C13:H13">SUM(C14:C18)</f>
        <v>2622</v>
      </c>
      <c r="D13" s="131">
        <f t="shared" si="1"/>
        <v>100</v>
      </c>
      <c r="E13" s="132">
        <f t="shared" si="1"/>
        <v>1064</v>
      </c>
      <c r="F13" s="133">
        <f t="shared" si="1"/>
        <v>100</v>
      </c>
      <c r="G13" s="134">
        <f t="shared" si="1"/>
        <v>1558</v>
      </c>
      <c r="H13" s="135">
        <f t="shared" si="1"/>
        <v>100</v>
      </c>
    </row>
    <row r="14" spans="2:8" ht="15.75">
      <c r="B14" s="63" t="s">
        <v>45</v>
      </c>
      <c r="C14" s="123">
        <f>E14+G14</f>
        <v>332</v>
      </c>
      <c r="D14" s="136">
        <f>C14/C13%</f>
        <v>12.662090007627766</v>
      </c>
      <c r="E14" s="123">
        <v>174</v>
      </c>
      <c r="F14" s="124">
        <f>E14/E13%</f>
        <v>16.353383458646615</v>
      </c>
      <c r="G14" s="123">
        <v>158</v>
      </c>
      <c r="H14" s="125">
        <f>G14/G13%</f>
        <v>10.141206675224646</v>
      </c>
    </row>
    <row r="15" spans="2:8" ht="15" customHeight="1">
      <c r="B15" s="54" t="s">
        <v>46</v>
      </c>
      <c r="C15" s="94">
        <f>E15+G15</f>
        <v>535</v>
      </c>
      <c r="D15" s="137">
        <f>C15/C13%</f>
        <v>20.40427154843631</v>
      </c>
      <c r="E15" s="94">
        <v>237</v>
      </c>
      <c r="F15" s="115">
        <f>E15/E13%</f>
        <v>22.274436090225564</v>
      </c>
      <c r="G15" s="94">
        <v>298</v>
      </c>
      <c r="H15" s="126">
        <f>G15/G13%</f>
        <v>19.127086007702182</v>
      </c>
    </row>
    <row r="16" spans="2:8" ht="15.75">
      <c r="B16" s="54" t="s">
        <v>47</v>
      </c>
      <c r="C16" s="94">
        <f>E16+G16</f>
        <v>219</v>
      </c>
      <c r="D16" s="137">
        <f>C16/C13%</f>
        <v>8.352402745995423</v>
      </c>
      <c r="E16" s="94">
        <v>101</v>
      </c>
      <c r="F16" s="115">
        <f>E16/E13%</f>
        <v>9.492481203007518</v>
      </c>
      <c r="G16" s="94">
        <v>118</v>
      </c>
      <c r="H16" s="126">
        <f>G16/G13%</f>
        <v>7.573812580231065</v>
      </c>
    </row>
    <row r="17" spans="2:8" ht="15.75">
      <c r="B17" s="54" t="s">
        <v>48</v>
      </c>
      <c r="C17" s="94">
        <f>E17+G17</f>
        <v>681</v>
      </c>
      <c r="D17" s="137">
        <f>C17/C13%</f>
        <v>25.972540045766593</v>
      </c>
      <c r="E17" s="94">
        <v>261</v>
      </c>
      <c r="F17" s="115">
        <f>E17/E13%</f>
        <v>24.530075187969924</v>
      </c>
      <c r="G17" s="94">
        <v>420</v>
      </c>
      <c r="H17" s="126">
        <f>G17/G13%</f>
        <v>26.957637997432606</v>
      </c>
    </row>
    <row r="18" spans="2:8" ht="16.5" thickBot="1">
      <c r="B18" s="55" t="s">
        <v>49</v>
      </c>
      <c r="C18" s="127">
        <f>E18+G18</f>
        <v>855</v>
      </c>
      <c r="D18" s="138">
        <f>C18/C13%</f>
        <v>32.608695652173914</v>
      </c>
      <c r="E18" s="127">
        <v>291</v>
      </c>
      <c r="F18" s="128">
        <f>E18/E13%</f>
        <v>27.349624060150376</v>
      </c>
      <c r="G18" s="127">
        <v>564</v>
      </c>
      <c r="H18" s="129">
        <f>G18/G13%</f>
        <v>36.2002567394095</v>
      </c>
    </row>
    <row r="19" spans="2:8" ht="3.75" customHeight="1" thickBot="1">
      <c r="B19" s="210"/>
      <c r="C19" s="210"/>
      <c r="D19" s="210"/>
      <c r="E19" s="203"/>
      <c r="F19" s="203"/>
      <c r="G19" s="58"/>
      <c r="H19" s="58"/>
    </row>
    <row r="20" spans="2:8" ht="19.5" customHeight="1" thickBot="1">
      <c r="B20" s="200" t="s">
        <v>74</v>
      </c>
      <c r="C20" s="90" t="s">
        <v>2</v>
      </c>
      <c r="D20" s="86" t="s">
        <v>32</v>
      </c>
      <c r="E20" s="87" t="s">
        <v>2</v>
      </c>
      <c r="F20" s="87" t="s">
        <v>32</v>
      </c>
      <c r="G20" s="88" t="s">
        <v>2</v>
      </c>
      <c r="H20" s="89" t="s">
        <v>32</v>
      </c>
    </row>
    <row r="21" spans="2:8" ht="18.75" customHeight="1" thickBot="1">
      <c r="B21" s="201"/>
      <c r="C21" s="130">
        <f aca="true" t="shared" si="2" ref="C21:H21">SUM(C22:C28)</f>
        <v>2622</v>
      </c>
      <c r="D21" s="131">
        <f t="shared" si="2"/>
        <v>100.00000000000001</v>
      </c>
      <c r="E21" s="132">
        <f t="shared" si="2"/>
        <v>1064</v>
      </c>
      <c r="F21" s="139">
        <f t="shared" si="2"/>
        <v>100.00000000000001</v>
      </c>
      <c r="G21" s="134">
        <f t="shared" si="2"/>
        <v>1558</v>
      </c>
      <c r="H21" s="140">
        <f t="shared" si="2"/>
        <v>99.99999999999999</v>
      </c>
    </row>
    <row r="22" spans="2:8" ht="15.75">
      <c r="B22" s="63" t="s">
        <v>50</v>
      </c>
      <c r="C22" s="123">
        <f>E22+G22</f>
        <v>229</v>
      </c>
      <c r="D22" s="124">
        <f>C22/C21%</f>
        <v>8.733790999237224</v>
      </c>
      <c r="E22" s="141">
        <v>92</v>
      </c>
      <c r="F22" s="124">
        <f>E22/E21%</f>
        <v>8.646616541353383</v>
      </c>
      <c r="G22" s="123">
        <v>137</v>
      </c>
      <c r="H22" s="125">
        <f>G22/G21%</f>
        <v>8.793324775353017</v>
      </c>
    </row>
    <row r="23" spans="2:8" ht="15.75">
      <c r="B23" s="60" t="s">
        <v>51</v>
      </c>
      <c r="C23" s="94">
        <f aca="true" t="shared" si="3" ref="C23:C28">E23+G23</f>
        <v>468</v>
      </c>
      <c r="D23" s="115">
        <f>C23/C21%</f>
        <v>17.84897025171625</v>
      </c>
      <c r="E23" s="25">
        <v>199</v>
      </c>
      <c r="F23" s="115">
        <f>E23/E21%</f>
        <v>18.70300751879699</v>
      </c>
      <c r="G23" s="94">
        <v>269</v>
      </c>
      <c r="H23" s="126">
        <f>G23/G21%</f>
        <v>17.265725288831835</v>
      </c>
    </row>
    <row r="24" spans="2:8" ht="15.75">
      <c r="B24" s="60" t="s">
        <v>52</v>
      </c>
      <c r="C24" s="94">
        <f t="shared" si="3"/>
        <v>653</v>
      </c>
      <c r="D24" s="115">
        <f>C24/C21%</f>
        <v>24.90465293668955</v>
      </c>
      <c r="E24" s="25">
        <v>266</v>
      </c>
      <c r="F24" s="115">
        <f>E24/E21%</f>
        <v>25</v>
      </c>
      <c r="G24" s="94">
        <v>387</v>
      </c>
      <c r="H24" s="126">
        <f>G24/G21%</f>
        <v>24.8395378690629</v>
      </c>
    </row>
    <row r="25" spans="2:8" ht="15.75">
      <c r="B25" s="60" t="s">
        <v>53</v>
      </c>
      <c r="C25" s="94">
        <f t="shared" si="3"/>
        <v>450</v>
      </c>
      <c r="D25" s="115">
        <f>C25/C21%</f>
        <v>17.162471395881006</v>
      </c>
      <c r="E25" s="25">
        <v>181</v>
      </c>
      <c r="F25" s="115">
        <f>E25/E21%</f>
        <v>17.01127819548872</v>
      </c>
      <c r="G25" s="94">
        <v>269</v>
      </c>
      <c r="H25" s="126">
        <f>G25/G21%</f>
        <v>17.265725288831835</v>
      </c>
    </row>
    <row r="26" spans="2:8" ht="15.75">
      <c r="B26" s="60" t="s">
        <v>54</v>
      </c>
      <c r="C26" s="94">
        <f t="shared" si="3"/>
        <v>461</v>
      </c>
      <c r="D26" s="115">
        <f>C26/C21%</f>
        <v>17.581998474446987</v>
      </c>
      <c r="E26" s="25">
        <v>173</v>
      </c>
      <c r="F26" s="115">
        <f>E26/E21%</f>
        <v>16.2593984962406</v>
      </c>
      <c r="G26" s="94">
        <v>288</v>
      </c>
      <c r="H26" s="126">
        <f>G26/G21%</f>
        <v>18.485237483953785</v>
      </c>
    </row>
    <row r="27" spans="2:8" ht="15.75">
      <c r="B27" s="54" t="s">
        <v>55</v>
      </c>
      <c r="C27" s="94">
        <f t="shared" si="3"/>
        <v>254</v>
      </c>
      <c r="D27" s="115">
        <f>C27/C21%</f>
        <v>9.687261632341725</v>
      </c>
      <c r="E27" s="25">
        <v>106</v>
      </c>
      <c r="F27" s="115">
        <f>E27/E21%</f>
        <v>9.962406015037594</v>
      </c>
      <c r="G27" s="94">
        <v>148</v>
      </c>
      <c r="H27" s="126">
        <f>G27/G21%</f>
        <v>9.499358151476251</v>
      </c>
    </row>
    <row r="28" spans="2:8" ht="16.5" thickBot="1">
      <c r="B28" s="55" t="s">
        <v>56</v>
      </c>
      <c r="C28" s="127">
        <f t="shared" si="3"/>
        <v>107</v>
      </c>
      <c r="D28" s="128">
        <f>C28/C21%</f>
        <v>4.080854309687262</v>
      </c>
      <c r="E28" s="142">
        <v>47</v>
      </c>
      <c r="F28" s="128">
        <f>E28/E21%</f>
        <v>4.417293233082707</v>
      </c>
      <c r="G28" s="127">
        <v>60</v>
      </c>
      <c r="H28" s="129">
        <f>G28/G21%</f>
        <v>3.851091142490372</v>
      </c>
    </row>
    <row r="29" spans="6:7" ht="15.75">
      <c r="F29" s="4"/>
      <c r="G29" s="35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13" sqref="G13"/>
    </sheetView>
  </sheetViews>
  <sheetFormatPr defaultColWidth="9.00390625" defaultRowHeight="12.75"/>
  <cols>
    <col min="1" max="1" width="0.87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95" t="s">
        <v>57</v>
      </c>
      <c r="I2" s="195"/>
    </row>
    <row r="3" spans="2:8" ht="44.25" customHeight="1" thickBot="1">
      <c r="B3" s="213" t="s">
        <v>120</v>
      </c>
      <c r="C3" s="213"/>
      <c r="D3" s="213"/>
      <c r="E3" s="213"/>
      <c r="F3" s="213"/>
      <c r="G3" s="213"/>
      <c r="H3" s="213"/>
    </row>
    <row r="4" spans="2:8" ht="24" customHeight="1" thickBot="1">
      <c r="B4" s="200" t="s">
        <v>75</v>
      </c>
      <c r="C4" s="212" t="s">
        <v>30</v>
      </c>
      <c r="D4" s="206"/>
      <c r="E4" s="207" t="s">
        <v>14</v>
      </c>
      <c r="F4" s="207"/>
      <c r="G4" s="208" t="s">
        <v>31</v>
      </c>
      <c r="H4" s="209"/>
    </row>
    <row r="5" spans="2:8" ht="16.5" customHeight="1" thickBot="1">
      <c r="B5" s="202"/>
      <c r="C5" s="51" t="s">
        <v>2</v>
      </c>
      <c r="D5" s="52" t="s">
        <v>32</v>
      </c>
      <c r="E5" s="52" t="s">
        <v>2</v>
      </c>
      <c r="F5" s="52" t="s">
        <v>32</v>
      </c>
      <c r="G5" s="52" t="s">
        <v>2</v>
      </c>
      <c r="H5" s="53" t="s">
        <v>32</v>
      </c>
    </row>
    <row r="6" spans="2:8" ht="25.5" customHeight="1" thickBot="1">
      <c r="B6" s="201"/>
      <c r="C6" s="117">
        <f aca="true" t="shared" si="0" ref="C6:H6">SUM(C7:C12)</f>
        <v>2622</v>
      </c>
      <c r="D6" s="118">
        <f t="shared" si="0"/>
        <v>100</v>
      </c>
      <c r="E6" s="119">
        <f t="shared" si="0"/>
        <v>1064</v>
      </c>
      <c r="F6" s="143">
        <f t="shared" si="0"/>
        <v>99.99999999999999</v>
      </c>
      <c r="G6" s="121">
        <f t="shared" si="0"/>
        <v>1558</v>
      </c>
      <c r="H6" s="144">
        <f t="shared" si="0"/>
        <v>100</v>
      </c>
    </row>
    <row r="7" spans="2:8" ht="15.75">
      <c r="B7" s="63" t="s">
        <v>33</v>
      </c>
      <c r="C7" s="123">
        <f aca="true" t="shared" si="1" ref="C7:C12">E7+G7</f>
        <v>310</v>
      </c>
      <c r="D7" s="124">
        <f>C7/C6%</f>
        <v>11.823035850495804</v>
      </c>
      <c r="E7" s="141">
        <v>156</v>
      </c>
      <c r="F7" s="115">
        <f>E7/E6%</f>
        <v>14.661654135338345</v>
      </c>
      <c r="G7" s="123">
        <v>154</v>
      </c>
      <c r="H7" s="126">
        <f>G7/G6%</f>
        <v>9.88446726572529</v>
      </c>
    </row>
    <row r="8" spans="2:8" ht="15.75">
      <c r="B8" s="60" t="s">
        <v>34</v>
      </c>
      <c r="C8" s="123">
        <f t="shared" si="1"/>
        <v>413</v>
      </c>
      <c r="D8" s="115">
        <f>C8/C6%</f>
        <v>15.751334858886347</v>
      </c>
      <c r="E8" s="25">
        <v>235</v>
      </c>
      <c r="F8" s="115">
        <f>E8/E6%</f>
        <v>22.086466165413533</v>
      </c>
      <c r="G8" s="94">
        <v>178</v>
      </c>
      <c r="H8" s="126">
        <f>G8/G6%</f>
        <v>11.424903722721437</v>
      </c>
    </row>
    <row r="9" spans="2:8" ht="15.75">
      <c r="B9" s="60" t="s">
        <v>35</v>
      </c>
      <c r="C9" s="123">
        <f t="shared" si="1"/>
        <v>352</v>
      </c>
      <c r="D9" s="115">
        <f>C9/C6%</f>
        <v>13.424866514111367</v>
      </c>
      <c r="E9" s="25">
        <v>169</v>
      </c>
      <c r="F9" s="115">
        <f>E9/E6%</f>
        <v>15.88345864661654</v>
      </c>
      <c r="G9" s="94">
        <v>183</v>
      </c>
      <c r="H9" s="126">
        <f>G9/G6%</f>
        <v>11.745827984595635</v>
      </c>
    </row>
    <row r="10" spans="2:8" ht="15.75">
      <c r="B10" s="60" t="s">
        <v>36</v>
      </c>
      <c r="C10" s="123">
        <f t="shared" si="1"/>
        <v>527</v>
      </c>
      <c r="D10" s="115">
        <f>C10/C6%</f>
        <v>20.09916094584287</v>
      </c>
      <c r="E10" s="25">
        <v>216</v>
      </c>
      <c r="F10" s="115">
        <f>E10/E6%</f>
        <v>20.30075187969925</v>
      </c>
      <c r="G10" s="94">
        <v>311</v>
      </c>
      <c r="H10" s="126">
        <f>G10/G6%</f>
        <v>19.961489088575096</v>
      </c>
    </row>
    <row r="11" spans="2:8" ht="15.75">
      <c r="B11" s="60" t="s">
        <v>37</v>
      </c>
      <c r="C11" s="123">
        <f t="shared" si="1"/>
        <v>440</v>
      </c>
      <c r="D11" s="115">
        <f>C11/C6%</f>
        <v>16.781083142639208</v>
      </c>
      <c r="E11" s="25">
        <v>166</v>
      </c>
      <c r="F11" s="115">
        <f>E11/E6%</f>
        <v>15.601503759398495</v>
      </c>
      <c r="G11" s="94">
        <v>274</v>
      </c>
      <c r="H11" s="126">
        <f>G11/G6%</f>
        <v>17.586649550706035</v>
      </c>
    </row>
    <row r="12" spans="2:8" ht="16.5" thickBot="1">
      <c r="B12" s="61" t="s">
        <v>38</v>
      </c>
      <c r="C12" s="145">
        <f t="shared" si="1"/>
        <v>580</v>
      </c>
      <c r="D12" s="128">
        <f>C12/C6%</f>
        <v>22.12051868802441</v>
      </c>
      <c r="E12" s="142">
        <v>122</v>
      </c>
      <c r="F12" s="128">
        <f>E12/E6%</f>
        <v>11.466165413533833</v>
      </c>
      <c r="G12" s="127">
        <v>458</v>
      </c>
      <c r="H12" s="129">
        <f>G12/G6%</f>
        <v>29.396662387676507</v>
      </c>
    </row>
    <row r="13" spans="2:8" ht="8.25" customHeight="1">
      <c r="B13" s="62"/>
      <c r="C13" s="42"/>
      <c r="D13" s="43"/>
      <c r="E13" s="44"/>
      <c r="F13" s="43"/>
      <c r="G13" s="42"/>
      <c r="H13" s="43"/>
    </row>
    <row r="14" spans="2:8" ht="29.25" customHeight="1" thickBot="1">
      <c r="B14" s="211" t="s">
        <v>109</v>
      </c>
      <c r="C14" s="211"/>
      <c r="D14" s="211"/>
      <c r="E14" s="211"/>
      <c r="F14" s="211"/>
      <c r="G14" s="211"/>
      <c r="H14" s="211"/>
    </row>
    <row r="15" spans="2:8" ht="24" customHeight="1" thickBot="1">
      <c r="B15" s="200" t="s">
        <v>75</v>
      </c>
      <c r="C15" s="212" t="s">
        <v>30</v>
      </c>
      <c r="D15" s="206"/>
      <c r="E15" s="207" t="s">
        <v>14</v>
      </c>
      <c r="F15" s="207"/>
      <c r="G15" s="208" t="s">
        <v>31</v>
      </c>
      <c r="H15" s="209"/>
    </row>
    <row r="16" spans="2:8" ht="16.5" customHeight="1" thickBot="1">
      <c r="B16" s="202"/>
      <c r="C16" s="51" t="s">
        <v>2</v>
      </c>
      <c r="D16" s="52" t="s">
        <v>32</v>
      </c>
      <c r="E16" s="52" t="s">
        <v>2</v>
      </c>
      <c r="F16" s="52" t="s">
        <v>32</v>
      </c>
      <c r="G16" s="52" t="s">
        <v>2</v>
      </c>
      <c r="H16" s="53" t="s">
        <v>32</v>
      </c>
    </row>
    <row r="17" spans="2:8" ht="25.5" customHeight="1" thickBot="1">
      <c r="B17" s="201"/>
      <c r="C17" s="157">
        <f aca="true" t="shared" si="2" ref="C17:H17">SUM(C18:C23)</f>
        <v>2943</v>
      </c>
      <c r="D17" s="158">
        <f t="shared" si="2"/>
        <v>100</v>
      </c>
      <c r="E17" s="159">
        <f t="shared" si="2"/>
        <v>1209</v>
      </c>
      <c r="F17" s="160">
        <f t="shared" si="2"/>
        <v>100</v>
      </c>
      <c r="G17" s="159">
        <f t="shared" si="2"/>
        <v>1734</v>
      </c>
      <c r="H17" s="161">
        <f t="shared" si="2"/>
        <v>100</v>
      </c>
    </row>
    <row r="18" spans="2:8" ht="15.75">
      <c r="B18" s="63" t="s">
        <v>33</v>
      </c>
      <c r="C18" s="123">
        <f aca="true" t="shared" si="3" ref="C18:C23">E18+G18</f>
        <v>305</v>
      </c>
      <c r="D18" s="124">
        <f>C18/C17%</f>
        <v>10.36357458375807</v>
      </c>
      <c r="E18" s="141">
        <v>159</v>
      </c>
      <c r="F18" s="124">
        <f>E18/E17%</f>
        <v>13.15136476426799</v>
      </c>
      <c r="G18" s="123">
        <v>146</v>
      </c>
      <c r="H18" s="125">
        <f>G18/G17%</f>
        <v>8.419838523644753</v>
      </c>
    </row>
    <row r="19" spans="2:8" ht="15.75">
      <c r="B19" s="60" t="s">
        <v>34</v>
      </c>
      <c r="C19" s="123">
        <f t="shared" si="3"/>
        <v>696</v>
      </c>
      <c r="D19" s="115">
        <f>C19/C17%</f>
        <v>23.649337410805302</v>
      </c>
      <c r="E19" s="25">
        <v>374</v>
      </c>
      <c r="F19" s="115">
        <f>E19/E17%</f>
        <v>30.934656741108356</v>
      </c>
      <c r="G19" s="94">
        <v>322</v>
      </c>
      <c r="H19" s="126">
        <f>G19/G17%</f>
        <v>18.569780853517877</v>
      </c>
    </row>
    <row r="20" spans="2:8" ht="15.75">
      <c r="B20" s="60" t="s">
        <v>35</v>
      </c>
      <c r="C20" s="123">
        <f t="shared" si="3"/>
        <v>462</v>
      </c>
      <c r="D20" s="115">
        <f>C20/C17%</f>
        <v>15.698267074413863</v>
      </c>
      <c r="E20" s="25">
        <v>218</v>
      </c>
      <c r="F20" s="115">
        <f>E20/E17%</f>
        <v>18.03143093465674</v>
      </c>
      <c r="G20" s="94">
        <v>244</v>
      </c>
      <c r="H20" s="126">
        <f>G20/G17%</f>
        <v>14.071510957324106</v>
      </c>
    </row>
    <row r="21" spans="2:8" ht="15.75">
      <c r="B21" s="60" t="s">
        <v>36</v>
      </c>
      <c r="C21" s="123">
        <f t="shared" si="3"/>
        <v>455</v>
      </c>
      <c r="D21" s="115">
        <f>C21/C17%</f>
        <v>15.46041454298335</v>
      </c>
      <c r="E21" s="25">
        <v>199</v>
      </c>
      <c r="F21" s="115">
        <f>E21/E17%</f>
        <v>16.459884201819687</v>
      </c>
      <c r="G21" s="94">
        <v>256</v>
      </c>
      <c r="H21" s="126">
        <f>G21/G17%</f>
        <v>14.763552479815456</v>
      </c>
    </row>
    <row r="22" spans="2:8" ht="15.75">
      <c r="B22" s="60" t="s">
        <v>37</v>
      </c>
      <c r="C22" s="123">
        <f t="shared" si="3"/>
        <v>429</v>
      </c>
      <c r="D22" s="115">
        <f>C22/C17%</f>
        <v>14.576962283384303</v>
      </c>
      <c r="E22" s="25">
        <v>148</v>
      </c>
      <c r="F22" s="115">
        <f>E22/E17%</f>
        <v>12.241521918941274</v>
      </c>
      <c r="G22" s="94">
        <v>281</v>
      </c>
      <c r="H22" s="126">
        <f>G22/G17%</f>
        <v>16.205305651672433</v>
      </c>
    </row>
    <row r="23" spans="2:8" ht="16.5" thickBot="1">
      <c r="B23" s="61" t="s">
        <v>38</v>
      </c>
      <c r="C23" s="145">
        <f t="shared" si="3"/>
        <v>596</v>
      </c>
      <c r="D23" s="128">
        <f>C23/C17%</f>
        <v>20.251444104655114</v>
      </c>
      <c r="E23" s="142">
        <v>111</v>
      </c>
      <c r="F23" s="128">
        <f>E23/E17%</f>
        <v>9.181141439205955</v>
      </c>
      <c r="G23" s="127">
        <v>485</v>
      </c>
      <c r="H23" s="129">
        <f>G23/G17%</f>
        <v>27.970011534025375</v>
      </c>
    </row>
  </sheetData>
  <sheetProtection/>
  <mergeCells count="11">
    <mergeCell ref="H2:I2"/>
    <mergeCell ref="B3:H3"/>
    <mergeCell ref="C4:D4"/>
    <mergeCell ref="E4:F4"/>
    <mergeCell ref="B4:B6"/>
    <mergeCell ref="G4:H4"/>
    <mergeCell ref="B14:H14"/>
    <mergeCell ref="C15:D15"/>
    <mergeCell ref="E15:F15"/>
    <mergeCell ref="G15:H15"/>
    <mergeCell ref="B15:B17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2019-09-04T06:48:45Z</cp:lastPrinted>
  <dcterms:created xsi:type="dcterms:W3CDTF">1997-02-26T13:46:56Z</dcterms:created>
  <dcterms:modified xsi:type="dcterms:W3CDTF">2019-10-03T08:40:45Z</dcterms:modified>
  <cp:category/>
  <cp:version/>
  <cp:contentType/>
  <cp:contentStatus/>
</cp:coreProperties>
</file>